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5" windowWidth="11355" windowHeight="9210" firstSheet="1" activeTab="3"/>
  </bookViews>
  <sheets>
    <sheet name="Zyra e Kryetarit" sheetId="1" r:id="rId1"/>
    <sheet name="Asamblea komunale" sheetId="2" r:id="rId2"/>
    <sheet name="Drej. e Adm. së përgj." sheetId="3" r:id="rId3"/>
    <sheet name="Drejt. për mireqenie sociale" sheetId="4" r:id="rId4"/>
    <sheet name="Drejtoria për zhv. ek.dhe turiz" sheetId="5" r:id="rId5"/>
    <sheet name="Drej. për Urbanizëm dhe planif." sheetId="6" r:id="rId6"/>
    <sheet name="Drej. e inspekcioneve" sheetId="7" r:id="rId7"/>
    <sheet name="Drej. për buxhet e financa" sheetId="8" r:id="rId8"/>
    <sheet name="Drej. për shërb.publ." sheetId="9" r:id="rId9"/>
    <sheet name="Drej. për Gjeod. e Kadastër" sheetId="10" r:id="rId10"/>
    <sheet name="Drej. për Kulturë , rini, sport" sheetId="11" r:id="rId11"/>
    <sheet name="Drej. për Arsim" sheetId="12" r:id="rId12"/>
    <sheet name="ARSIMI" sheetId="13" r:id="rId13"/>
    <sheet name="Drej. për Shëndetësi" sheetId="14" r:id="rId14"/>
    <sheet name="SHENDETSIA" sheetId="15" r:id="rId15"/>
    <sheet name=" bujq" sheetId="16" r:id="rId16"/>
    <sheet name="EMERGJ.DHE SIG" sheetId="17" r:id="rId17"/>
    <sheet name="ZLK" sheetId="18" r:id="rId18"/>
    <sheet name="PERMBLEDHJA" sheetId="19" r:id="rId19"/>
  </sheets>
  <definedNames>
    <definedName name="_xlnm.Print_Area" localSheetId="18">'PERMBLEDHJA'!$A$1:$H$183</definedName>
  </definedNames>
  <calcPr fullCalcOnLoad="1"/>
</workbook>
</file>

<file path=xl/sharedStrings.xml><?xml version="1.0" encoding="utf-8"?>
<sst xmlns="http://schemas.openxmlformats.org/spreadsheetml/2006/main" count="557" uniqueCount="219">
  <si>
    <t>Drejtoria e inspekcioneve</t>
  </si>
  <si>
    <t>Sektori I inspekcionit komunal</t>
  </si>
  <si>
    <t>Sektori I inspekcionit të ndërtimtarisë</t>
  </si>
  <si>
    <t>Sektori I inspekcionit të tregut</t>
  </si>
  <si>
    <t>Sektori I inspekcionit  sanitar</t>
  </si>
  <si>
    <t>Sektori I inspekcionit veterinar</t>
  </si>
  <si>
    <t>Sektori I inspekcionit bujqësor</t>
  </si>
  <si>
    <t>Kategoritë buxhetore</t>
  </si>
  <si>
    <t xml:space="preserve">Paga dhe mëditje </t>
  </si>
  <si>
    <t>Mallra dhe shërbime</t>
  </si>
  <si>
    <t>Transfere dhe subvencione</t>
  </si>
  <si>
    <t>Kapitale</t>
  </si>
  <si>
    <t>Nr. I punët.</t>
  </si>
  <si>
    <t>Kryesore të performancës</t>
  </si>
  <si>
    <t>Kuantitative</t>
  </si>
  <si>
    <t>Qëllimi kryesor I kësaj drejtorie është që të përmirësoj planin urbanistik, gjegjësisht lejet e ndërtimit të lëshohen sipas dispozitave ligjore në fuqi dhe në të gjitha rastet ku ndërtimi bëhet pa leje të merren masa ligjore. Në kuadër të kësaj drejtorie është me rëndësi të merren me ruajtjen dhe qarkullimin e lirë në trotuare, ruajtjen e parqeve publike dhe të mos të ketë pengesa në qarkullimin e komunikacionit. Po ashtu detyrë e kësaj drejtorie është edhe mbrojtja e konsumatorëve, gjegjësisht ofrimi i produkteve ushqimore të jetë në nivel të duhur të përcaktuara sipas standardeve ndërkombëtare.</t>
  </si>
  <si>
    <t xml:space="preserve">Sektori I administratës së përgjithshme </t>
  </si>
  <si>
    <t>Sektori I ofiqarisë</t>
  </si>
  <si>
    <t>Sektori I arhivës dhe ekspeditimit</t>
  </si>
  <si>
    <t>Sektori  teknik</t>
  </si>
  <si>
    <t>Sektori I shërbimit profesional</t>
  </si>
  <si>
    <t>Zyra e personelit</t>
  </si>
  <si>
    <t>Zyra e tekn. Inform.</t>
  </si>
  <si>
    <t>Zyra e regjistrimit civil</t>
  </si>
  <si>
    <t>Kjo drejtori e ndihmon kuvendin dhe komitetin dhe ju siguron informacione dhe raporte të ndryshme, ndihmon Kryetarin dhe Kryeshefin e Ekzekutivit për mirëvajtjen e e punëve që u përkasin lëmive të kësaj drejtorie. Zbaton të gjitha aktet dhe vendimet e komunës , kryen edhe punë tjera që ngarkohen nga Komuna. Në kuadër të kësaj drejtorie ekzistojnë zyrat si zyra e ofiqarisë,zyra për regjistrim civil, zyra pritëse, zyra e personelit, zyra e shërimit profesional, zyra e shëbimit teknik etj.</t>
  </si>
  <si>
    <t>Drejtoria e Administratës së Përgjithshme</t>
  </si>
  <si>
    <t>Drejtoria për Buxhet dhe Financa</t>
  </si>
  <si>
    <t>Sektori për financa</t>
  </si>
  <si>
    <t>Sektori për buxhet dhe thesar</t>
  </si>
  <si>
    <t>Zyra e tatimit në pronë dhe të hyra tjera</t>
  </si>
  <si>
    <t>Sektori për biznes dhe ekonomi</t>
  </si>
  <si>
    <t>Kjo drejtori ka për detyrë të bëjë  menagjimin e buxhetit dhe të financave të Komunës, gjithashtu I siguron drejtoritë me shërbimet e kontabilitetit dhe menagjimin e shpenzimeve dhe informon lidershipin komunal me aktualitet e ndërlidhura  me buxhetin komunal, ku përmes administratës bën përgatitjen e prezentimit të buxhetit , koordinimin e punëve dhe aktivitetin e drejtorisë, këshillon zyrtarët komunal për procedurat dhe rregullat në lidhje me buxhetin dhe financat.</t>
  </si>
  <si>
    <t xml:space="preserve">Qëllimi kryesor strategjik është ndërtimi I infrastrukturës ujore në qytetin tonë dhe rrethinë ku është edhe si parakusht kryesor për zhvillimin ekonomik të Komunës sonë, kur kihet parasysh se një infrastrukturë të këtillë  siq është tani nuk mund të plotësohen kushtet minimale për jetë dhe shëndet të mirë të qytetarëve ku hyjnë edhe ndërtimi i kanalizimeve dhe i ujësjellësit si dhe nevoja e domosdoshme e strehimit të qytetrëve që janë pa kulm mbi krye ( siq është ndërtimi i shtëpive të djegura dhe ndërtimi i banesave sociale). </t>
  </si>
  <si>
    <t>Shpenzimet komunale</t>
  </si>
  <si>
    <t>Totali</t>
  </si>
  <si>
    <t>Drejtoria për Gjeodezi e Kadastër</t>
  </si>
  <si>
    <t xml:space="preserve">Zyra për  kadastër </t>
  </si>
  <si>
    <t>Zyra për  gjeodezi</t>
  </si>
  <si>
    <t>Drejtoria për Kulturë, Rini dhe Sport</t>
  </si>
  <si>
    <t xml:space="preserve">Zyra për  kulturë </t>
  </si>
  <si>
    <t>Zyra për rini</t>
  </si>
  <si>
    <t>Zyra për sport</t>
  </si>
  <si>
    <t>Drejtoria për Arsim</t>
  </si>
  <si>
    <t>Administrata</t>
  </si>
  <si>
    <t>Arsimi parafillor</t>
  </si>
  <si>
    <t>Arsimi fillor</t>
  </si>
  <si>
    <t>Arsimi I mesëm</t>
  </si>
  <si>
    <t>Drejtoria për Shëndetësi</t>
  </si>
  <si>
    <t>QKMF-Shtëpia e Shëndetit</t>
  </si>
  <si>
    <t>Qendra e Mjeksisë familjare</t>
  </si>
  <si>
    <t>Ambulantat</t>
  </si>
  <si>
    <t>ZLK</t>
  </si>
  <si>
    <t>Drejtoria për Urbanizëm dhe planifikim</t>
  </si>
  <si>
    <t>Sektori I urbanizmit</t>
  </si>
  <si>
    <t>Sektori I planifikimit hapësiror</t>
  </si>
  <si>
    <t>Zyra e Kryetarit</t>
  </si>
  <si>
    <t>Kryetari dhe nënkryetarët</t>
  </si>
  <si>
    <t>Asambleja komunale</t>
  </si>
  <si>
    <t>Avokati publik</t>
  </si>
  <si>
    <t>ZLK është pjesë përbërëse e Kuvendit Komunal të Prizrenit dhe strukturës së përbashkët administrative. Kjo zyre është formuar me qëllim të përmirësimit të mbrojtjes dhe sigurisë së shërbimeve publike në nivel të Komunës.Trendet dhe prioritetet e ZLK-së janë: angazhimi në kthimin e personave të shpërngulur të nacionaliteteve të ndryshme, përmirësimi i kushteve të mbrojtejes sociale dhe shëndetësore, angazhimi në punësimin e e pjesëtarëve të pakicave kombëtare dhe përfshirja në sferat shoqërore, angazhimi në krijimin e një Kosove multietnike duke siguruar lirinë e shkrimit dhe të folurit, pjesëmarrja në çdo institucion, pëdorimi i gjuhëve  zyrtare në teritorin e Komunës së Prizrenit, realizimi i projekteve që i takojnë pakicave kombëtare , statistika dhe çdo aktivitet tjetër që pranohet nga ana e bordit të drejtorëve.</t>
  </si>
  <si>
    <t>Përmirësimi I kushteve të jetesës së banorëve të bashkësive pakicë  përmes investimeve kapitale , përdorimit të barabartë të gjuhëve zyrtare , kthimit të personave të shpërngulur .</t>
  </si>
  <si>
    <t xml:space="preserve">Kualitative </t>
  </si>
  <si>
    <t>Shërbimi kualitativ në nivel të ZLK-së dhe Komunës së Prizrenit.</t>
  </si>
  <si>
    <t>Kualitative</t>
  </si>
  <si>
    <t>Misioni: Ofrimi I shërbimeve shëndetësore sa më efikase , kualitative dhe ngritja e nivelit të shërbimeve  në standarde rajonale , përfshirja sa më e madhe e klientëve (pacientëvenë KPSH, duke e ulur koston e shërbimeve dhe çngarkimi I shërbimeve sekondare dhe terciare.</t>
  </si>
  <si>
    <t>Kryen punët administrative rreth shërbimeve shëndetësore, furnizimit , statistikës , organizimit dhe plnifikimit buxhetor , shërbimet juridike dhe të prokurimit.</t>
  </si>
  <si>
    <t>Bën organizimin  dhe ofron shërbime shëndetësore në KPSH (kujdes parësor shëndetësor) duke përfshirë të gjitha shërbimet e parapara me strategjinë e Mjekësisë familjare.</t>
  </si>
  <si>
    <t>Poashtu ofron shërbime shëndetësore multidiciplinare që nga preventiva , diagnostika , mjekimi dhe rehabilitimi I pacientëve.</t>
  </si>
  <si>
    <t>Ambulantat - punktet ofrojnë shërbime shëndetësore nëpër zonat rurale dhe të larguara nga QMF mbi 5 km. Funksionojnë tri herë në javë.</t>
  </si>
  <si>
    <t>Rritja e numrit të personelit shëndetësor të kualifikuar me trajnime dhe edukim të vazhdueshëm profesional. Kompletimi I infrastrukturës së objekteve , paisjeve dhe teknologjisë së avancuar shëndetësore.</t>
  </si>
  <si>
    <t xml:space="preserve">Rritja e profesionalizimit dhe efektivitetit të shërbimeve shëndetësore , rritja e kualitetit të shërbimeve efikasitetit në preventivë dhe </t>
  </si>
  <si>
    <t>Ofron shënime rreth të hyrave dhe të dalave të realizuara të Administratës Lokale të detalizuara në bazë të pozicioneve dhe kategorive ekonomike.</t>
  </si>
  <si>
    <t>Ky sektor ka për detyrë të  bëjë planifikimin e të hyrave dhe shpenzimeve , të raportojë rreth implementimit të buxhetit në bazë të  shënimeve të ofruara nga shërbimi për financa si dhe të kryej zotimin e mjeteve dhe të informoj rreth shpenzimit të tyre.</t>
  </si>
  <si>
    <t xml:space="preserve">Detyrat e këtij sektori: protokolimi I lëndëve ,pregaditja e kërkesave për inspekcion dhe financa, pregaditja e lëndëve për lëshimin e lejes së punës, vazhdimin e lejes dhe lëshimet e vërtetimeve për licencim, vazhdim të orarit të punës, për muzikë, rregullim të vizës etj. </t>
  </si>
  <si>
    <t>Ofrimi me kohë I shënimeve sa më cilësore për çdo drejtori  si dhe për tërë Administratën me ZLK, ZF dhe ZK si tërësi.</t>
  </si>
  <si>
    <t>Regjistrimi I të drejtave mbi pronën e paluajtshme , pronën, hipotekat, servitutet dhe të drejtat e shfrytëzimit.</t>
  </si>
  <si>
    <t>Rritja e cilësisë së shërbimeve, rritja e aftësive profesionale, respektimi I afateve ligjore.</t>
  </si>
  <si>
    <t>Rritja e numrit të punëtorëve, efikasitetit në punë, shfrytëzimi optimal I orarit të punës.</t>
  </si>
  <si>
    <t>Ofron shënime rreth të hyrave nga tatimi në pronë , taksat komunale për firmë dhe transferi I paluajtshmërisë.  Regjistrimin i objekteve të reja , shtypja  dhe shpërndarja e faturave , verifikimi i ankesave në teren,vërejtjet, bllokimi I xhirolligarive  dhe vënja peng e paluajtshmërive. Përcjellja në mënyrë permanente e aktivitetit të firmave , ndryshimi i destinimit , regjistrimit, shtypjes dhe shpërndarjes aktvendimeve , vërejtjeve etj.</t>
  </si>
  <si>
    <t>Shfrytëzimi I hapësirave publike, kontrolli I higjienës në qytet,  kujdesi ndaj rrjetit të shërbimeve publike                                                                                                      ofrimi i ndihmës qytetarit për pengesat që mund ti shkaktohen</t>
  </si>
  <si>
    <t xml:space="preserve">Kontrolli I ndërtimeve,  inspektimi  I personave fizik dhe juridik në ndërtime, kontrolli i kualitetit të produkteve ndërtimore                                                                                                   </t>
  </si>
  <si>
    <t xml:space="preserve">Kontrolli mbi prejardhjen e mallit , deklaracionet dhe garancionet e mallrave, regjistrimin e bizneseve , lejet e punës,                                                                                                             </t>
  </si>
  <si>
    <t>Inspektimin e ushqimeve në prodhim dhe shitje , ujin dhe cilësinë e tij, gjendjen shëndetësore të personave që punojnë me veprimtari  ushqimore, kontrollin e mjeteve të punës etj.</t>
  </si>
  <si>
    <t xml:space="preserve">Kontrollin e kafshëve të gjalla për therje, përcjelljen e sëmundjeve te kafshët, kualitetin e prodhimeve nga mishi dhe qumështi, mbikqyrjen vaksinimit të kafshëve. </t>
  </si>
  <si>
    <t>Kontrollin e tokës bujqësore dhe shfrytëzimin e tij, prodhimet me prejardhje bimore, sëmundjet e bimëve. Të mbjedhurat, korrje-shirjet etj.</t>
  </si>
  <si>
    <t>Ndryshimi I politikave të deritashme në punë sipas normativave të reja, ngritja e profesionalizimit në punë , tejkalimi I tepërt I formaliteteve</t>
  </si>
  <si>
    <t>Sigurimi I një programi kualitativ në mënyrë që të nxirren të dhëna sa më të detalizuara  që shënimet e dorëzuara të jenë sa më të qarta do të jetë si prioritet I kësaj drejtorie</t>
  </si>
  <si>
    <t>Qëllimi I kësaj drejtorie është të hartoj sa më shumë plane rregullative urbane , të lëshoj leje të ndërtimit  sipas dispozitave ligjore.</t>
  </si>
  <si>
    <t>Harton raporte në kuadër lëmisë, bën pregaditjen e planeve rregulluese urbane, mbikqyr hartimin e planeve rregulluese.</t>
  </si>
  <si>
    <t>Efikasiteti në realizimin e detyrave të punës, ofrimi I shërbimeve në cilësi më të larta profesionale, vendosja e lëndëve me azhuritet</t>
  </si>
  <si>
    <t>Ngritja e profesionalitetit në punë , tejkalimi I tepërt I formaliteteve</t>
  </si>
  <si>
    <t>Misioni: Planifikimi dhe zhvillimi I Arsimit parafillor, fillor dhe të mesëm në bashkëpunim me Komunën , MASHT-in dhe komunat tjera.</t>
  </si>
  <si>
    <t>Realizimi dhe implementimi I planifikimit zhvillimor për tri nivelet e arsimit në komunën e Prizrenit , në përputhje me dispozitat ligjore.</t>
  </si>
  <si>
    <t>Zhvillimi I një sistemi të efektshëm  të arsimit parafillor me mundësi të barabarta gjithëpërfshirjeje të fëmijëve të këtyre grupmoshave.</t>
  </si>
  <si>
    <t>Zhvillimi I arsimit fillor sipas standardeve bashkëkohore , duke krijuar mundësi të barabarta të gjithëpërfshirjes.</t>
  </si>
  <si>
    <t>Zhvillimi I arsimit  të mesëm sipas standardeve bashkëkohore  për plotësimin e nevojave të ekonomisë në nivel të Komunës së Prizrenit dhe përgaditjet për shkollimin superior.</t>
  </si>
  <si>
    <t>_   kompletimi I laboratorëve dhe kabineteve për: informatikë,   gjuhë të huaja,  kimi, biologji, farmaci, stomatologji etj.</t>
  </si>
  <si>
    <t xml:space="preserve"> Ndërtimi I godinave të reja shkollore për shkollimin fillor dhe të mesëm , ndërtimi I hallave sportive për të dy nivelet</t>
  </si>
  <si>
    <t>Ofrimi I shërbimeve publike komunale sa më kualitative duke mbikqyrë ndërmarrjet që merren me ofrimin e shërbimeve të ujësjellsit, kanalizimeve, grumbullimit të mbeturinave si dhe shërbimeve tjera të cilat duke u bazuar në ligjet aktuale janë kompetencë e Kuvendit Komunal.</t>
  </si>
  <si>
    <t xml:space="preserve">Bashkëpunimi, koordinimi dhe mbajtja e kontakteve me subjektet relevante përgjegjëse për sigurin e qytetarëve si SHPK-në, KFOR-in, TMK-në , hartimi I  planeve për gatishmëri emergjente dhe civile dhe akte tjera juridike </t>
  </si>
  <si>
    <t>Sektori i Shërbimit Zjarrfikës dhe Shpëtimit</t>
  </si>
  <si>
    <t>Mundësia e parandalimit të paraqitjes së zjarreve ne prona private dhe publike, e nëse ato paraqiten intervenimi në shuarjen e zjarreve .</t>
  </si>
  <si>
    <t>Ngritja dhe përkrahja profesionale e fermerëve nëpërmjet të këshillimeve, trajnimeve, seminareve si dhe zbatueshmërin në praktik të tyre në lëmenj të caktuar të bujqësisë duke shiquar mundësin e kalimit nga bujqësia ekstenzive në bujqësi intensive konkurente në tregun regjional.</t>
  </si>
  <si>
    <t>Subvencione dhe transfere</t>
  </si>
  <si>
    <t>Drejtor:</t>
  </si>
  <si>
    <t xml:space="preserve">Kordinon aktivitetet kulturore,identifikon,prezenton dhe operacionalizon kërkesat për investime në infrastrukturën ,përkrah aktivitete kult.që zhvillohen në klube dhe shoqata kulturore.kulturore </t>
  </si>
  <si>
    <t>Kordinon aktivitetet rinore ,artikulon kërkesat e rinisë ,planifikon investime në infrastrukturë fizike dhe përkrahë aktivitetet rinore që zhvillojnë organizatat në Komunën e Prizrenit.</t>
  </si>
  <si>
    <t>Kordinon aktivitetet sportive ,identifikon ,planifikon dhe prezenton kërkesat dhe planet për investime nëinfrastrukturë sportive ,pastaj organizon dhe përkrah aktivitete të tjera që zhvillohen në klubet sportive dhe që I kushtohen datave të rëndësishme.</t>
  </si>
  <si>
    <t>Sigurimin e kushteve sa më normale për zhvillimin e aktiviteteve kulturore ,sportive dhe rinore përmes investimeve kapitale dhe përkrahjes financiare sipas pozicioneve të caktuara buxhetore.</t>
  </si>
  <si>
    <t>Synim I Drejtorisë është që sa më shumë të kemi infrastruktur për aktivitete sportive ,kulturore dhe rinore ,në mënyrë që sa më tepët të I plotësojmë nëvojat e qytetarëve për kultorë sport dhe rini.</t>
  </si>
  <si>
    <t>Misioni:Qëllimi kryesor është në sigurimin e komunikacionit në tërë teritorin e Komunës sonë në të gjitha fushat e saj,pastaj ndërtimi I infrastrukturës komplekse shumëdimensionale rrugore,mbarëvajtja edhe mbikqyrja e shërbimeve telekomunikative elektroenergjetike ,ndriqimit publik ,autoparkingjet ,objekteve të kontrollit teknik ,ofrimi i shërbimeve profesionale të lëmive të lartëshënuara ,pëlqimeve lejeve dhe shkresave të tjera zyrtare.</t>
  </si>
  <si>
    <t>Arritja e synimeve tona për realizimin e projekteve të të shumta në përmirësimin e infrastrukturës komplete në tërë hapsirën gjeografike të teritorit të KK-Prizren.</t>
  </si>
  <si>
    <t>Zyra e kryetarit</t>
  </si>
  <si>
    <t>Pagat</t>
  </si>
  <si>
    <t>Mall.e sherbimet</t>
  </si>
  <si>
    <t>Subvencionet</t>
  </si>
  <si>
    <t>Shp.kapitale</t>
  </si>
  <si>
    <t>Totali:</t>
  </si>
  <si>
    <t>Sherb.komunale</t>
  </si>
  <si>
    <t>Drejt.e Inspekcionit</t>
  </si>
  <si>
    <t>Drejtoria e Administrates Lokale</t>
  </si>
  <si>
    <t>Drejtoria per Buxhet e financa</t>
  </si>
  <si>
    <t>Drejtoria e Kadastrit dhe Gjeodezise</t>
  </si>
  <si>
    <t>Drejtoria per Kulture rini e sport</t>
  </si>
  <si>
    <t>Nr.i punt.</t>
  </si>
  <si>
    <t>PERMBLEDHJA  -   KK-PRIZREN</t>
  </si>
  <si>
    <t>SHENDETSIA  NGA  GRANTI</t>
  </si>
  <si>
    <t>Administrata sigurontë gjitha shërbimet administrative për Kryetarin dhe Kryeshefin e që kanë të bëjnë me personelin ,procedurat e menagjimit të stafit të sherbimit civil gjithëashtu menagjon me stafin dhe bugjetin e ksaj drejtorie.</t>
  </si>
  <si>
    <t>Kjo zyrë bënë regjistrimin në librat amzë të të lindurve ,librat amë të të vdekurve ,si dhe librat amë të kurorëzimeve dhe jep qertifikata lidhur me këto libra.</t>
  </si>
  <si>
    <t>Ky sektor bënë dhe kujdeset për ruajtjen e dokumentacionit për të gjitha shërbimet në kuadër të Administratës si dhe punë të tjera që kanë të bëjnë me dokumentacione.</t>
  </si>
  <si>
    <t>Ka për detyrë të kujdeset për autoparkingun dhe I kryen të gjitha punët rreth trnsportimit të shërbyesve civil të cilët kryejnë punë për organet komunale të administratës.</t>
  </si>
  <si>
    <t>Ky sektor ndihmon Kryetarin dhe Kryeshefin për mbarëvajtjen e punëve dhe pregaditjen e dokumentacionit për takimet dhe mbledhjet e Asamblesë komunale si dhe raporton për punë të ndryshme.</t>
  </si>
  <si>
    <t>Kjo zyrë pregaditë të gjithë dokumentacionin për shërbyesit civil në bazë të Rregullores së Unmikut si dhe punë të tjera që kanë të bëjnë me personel civil në Administratën komunale.</t>
  </si>
  <si>
    <t>Kjo zyrë kujdeset për shërbimet mbrenda ndërtesës së administratës lidhur më shërbimin e tel dhe shërbimet e internetit dhe shërbime tjera për mbarëvajtjen e punës në Administratë.</t>
  </si>
  <si>
    <t>Kjo zyrë bënë pregaditjen e të gjitha dokumentacioneve duke filluar nga dokumentet e udhëtimit dokumentet për ndërrimin e emrave dhe mbiemrave qertifikimin e për konfirmimin e adresave.</t>
  </si>
  <si>
    <t>Totali I shpenzimeve:</t>
  </si>
  <si>
    <t>REKAPITULIMI</t>
  </si>
  <si>
    <t>Granti për Arsim</t>
  </si>
  <si>
    <t>Granti për shëndetësi</t>
  </si>
  <si>
    <t>Avokati publik mbron interesat e Komunës ,përfaqëson Komunën pranë organeve gjyqësore .Të gjitha të drejtat dhe përgjegjësit e Avokatit publik janë të parapara në ligjin mbi avokaturën publike të Kosovës.</t>
  </si>
  <si>
    <t>Granti për Shëndetsi</t>
  </si>
  <si>
    <t>Gjithsej Granti nga Buxheti I Konsoliduar I Kosovës</t>
  </si>
  <si>
    <t>Të Hyrat vetanake nga Buxheti I KK-Prizren</t>
  </si>
  <si>
    <t>Përmbledhja e shpenzimeve sipas viteve dhe kategorive ekonomike për KK-Prizren</t>
  </si>
  <si>
    <t xml:space="preserve"> </t>
  </si>
  <si>
    <t>Totali I Buxhetit Komunal - Prizren sipas viteve</t>
  </si>
  <si>
    <t>Koment:</t>
  </si>
  <si>
    <t>Misioni:  Zyra e kryetarit përbëhet prej kryetarit,këshilltarëve dhe administratores e cila i kryen punët rreth zyres së kryetarit konform dispozitave të rregullores. Thërret mbledhjet e Kuvendit Komunal dhe I udhëheqë ato .Ai është përgjegjës për organizimin e punës së kuvendit .Kryetari gjithashtu është përgjegjës për kordinimin e punës së Komiteteve të KK .I kryen punët rreth zyres së kryetarit konform dispozitave të rregullores 2007/30</t>
  </si>
  <si>
    <t>Komuna e Prizrenit ka Kryetarin dhe 2 nënkryesues nënkryetarin e parë dhe të dytë dhe këta ushtrojnë  detyrat e tyre në bazë të rregullores nr.2007/20</t>
  </si>
  <si>
    <t xml:space="preserve">Administrata kryen punët që lidhen me zyren e kryetarit si janë zyra e protokolit dhe zyra për pranimin e palëve </t>
  </si>
  <si>
    <t>Asamblea Komunale përbëhet prej 41 këshillëtarëve të përfaqësuesve sipas partive politike në Prizren.Të gjithë këshilltarët autorizimet e tyre I ushtrojnë në bazë të rregullores nr.2007/30.</t>
  </si>
  <si>
    <t>Minir Krasniqi</t>
  </si>
  <si>
    <t xml:space="preserve">Ky sektor është përgjegjëse për uzurpimin e pronave,merr vendime duke u bazuar në kërkesat për zgjidhjen e uzurpimeve,të jep në përdorim të përkohshëm pronën Komunal,të merr vendime për shitblerjen e pronave si dhe shumë qështje tjera.  </t>
  </si>
  <si>
    <t>Sektori për çështje pronësoro-juridike</t>
  </si>
  <si>
    <t>Punët në procedurën administrative parashihen të punohen konform ligjeve aplikative sidhe akteve tjera nënligjore .Puna parashihet të zhvillohet në afate të parapara ligjore duke realizuar të gjitha punët dhe detyrat e punës sipas planeve dhe programeve të punës të përpiluara nga ky shërbim  gjatë procedurale duke pasur parasysh mbrojtjen e interesave shtetërore si dhe interesat e qytetarëve si subjekte në procedurë.</t>
  </si>
  <si>
    <t>Sipas planit dhe programit tëpunës në këtë drejtori si dhe parashikimeve reale pritet rritja e vëllimit të punëve dhe një angazhim permanent I punëtorëve të punësuar pranë këtij shërbimi ,si dhe realizimi I të gjitha punët në afatet e parapara ligjore.</t>
  </si>
  <si>
    <t>Sadik Paqarizi</t>
  </si>
  <si>
    <t>Drejtoria për shërbime publike</t>
  </si>
  <si>
    <t>zyra për rindërtim</t>
  </si>
  <si>
    <t>Krijimi I grupeve profesionale për mbikqyrjen gjatë ekzekutimit të punimeve në infrastrukturë ,kualitet e materialit të ndërtimit ,ndriqimit shenjëzimit etj.</t>
  </si>
  <si>
    <t>Misioni i përgjithshëm i Drejtorisë për Bujqësi dhe zhvillim Rural është të  zbatoj politikat sektoriale sipas strategjive zhvillimore duke aplikuar ndryshimet strukturale në zhvillimin e  bujqësore dhe atë rurale përmes mekanizmave mbështetës për krijimin e vendeve të reja të punës dhe gjenerimin e të ardhurave nga bujqësia dhe zhvillimi rural në përgjithësi.</t>
  </si>
  <si>
    <t>Bujqësi e reformuar, pjesë vitale  dhe shumë e rëndësishme e zhvillimit të përgjithshëm ekonomik të komunës, me rritje të qëndrueshme të prodhimit bujqësor, rritje të sigurisë ushqimore dhe cilësisë, marketing të përmirësuar të produkteve agro ushqimore dhe menaxhim të qëndrueshëm të burimeve natyrore si toka, ujërat dhe biodiversiteti</t>
  </si>
  <si>
    <t>Drejt.e Urb. dhe planif.</t>
  </si>
  <si>
    <t xml:space="preserve"> Drejtoria e bujqësisë</t>
  </si>
  <si>
    <t>ARSIMI</t>
  </si>
  <si>
    <t>Lejon lejet e lokacionit për ndërtimin e objekteve indiv. dhe inves., përcjell realizimin e planeve, bën hartimin e lokacioneve për objektet e përkohshme.</t>
  </si>
  <si>
    <t>efikasiteti në realizimin e detyrave të punës, ofrimi I shërbimeve në cilësi më të lartë profesionale, vendosja e lëndëve me azhuritet.</t>
  </si>
  <si>
    <t>Kompetencat e Drejtorisë janë të përcaktuara me Ligjin për themelimin e regjistrit të të drejtave mbi pronën e paluajtshme  nr. 2003/13 e datës 31.032004. Ligjin për kadastër nr.2003/25 e datës 04.12.2003.Ligji mbi ndryshimin dhe plotèsimin e ligjit 2002/03 ligjin për hipotekat 2002/4 etj.</t>
  </si>
  <si>
    <t>Kryerja e matjeve kadastrale,coptimin-ndarjen dhe bashkimin e ngastrave kadastrale,inqizimin e gjendjes faktike,ekspertizat gjyqèsore                                                                                                               Formimi I pronave                                                                                                                                                    Respektimi i afateve ligjore</t>
  </si>
  <si>
    <t>Zjarrëfiksat</t>
  </si>
  <si>
    <t>Zhvill. Ek.dhe turizëm</t>
  </si>
  <si>
    <t>Drejtoria për punë dhe mirëqenie sociale</t>
  </si>
  <si>
    <t>DREJTORIA PËR PUNË DHE MIRËQENIE SOCIALE</t>
  </si>
  <si>
    <t>Fahrije Bytyqi</t>
  </si>
  <si>
    <t>Nr.i punt</t>
  </si>
  <si>
    <t>ADMINISTRATA KOMUNALE</t>
  </si>
  <si>
    <t>Deklarata e misionit:Mbrojtja dhe shpëtimi ik jetërave të njerëzve dhe pasurisë</t>
  </si>
  <si>
    <t>Deklarata e vizionit:Ngritja e sigurisë publike në komunën e Prizrenit.Ngritja e kapaciteteve njerëzore dhe teknike,si dhe ndërtimi I sistemit të mbrojtjes dhe shpëtimit konform ligjeve natyrore dhe fatëkeqësive tjera.</t>
  </si>
  <si>
    <t xml:space="preserve">Spas Qarkores Buxhetore Nr.2012/01 nga MEF janë dhënë limitet për Buxhetin fillestar për Komunën e Prizrenit dhe vijon si më poshtë: </t>
  </si>
  <si>
    <t xml:space="preserve">Misioni:Drejtoria për Kulturë Rini e Sport ka për mision të vetin të implementojë politikën kulturoresportive e rinore në nivel komunal si dhe në organizim të aktiviteteve kulturore sprtive dhe rinore.Qëllimet e DKRS-së:
Qëllimi 1.
DKRS-sektori i kulturës, njëri nga tre sektorët e Drejtorisë së KRS, është përgjegjës për koordinimin e aktivititeteve kulturore dhe mbarëvajtjen e punës në ruajtjen, kultivimin  dhe prezantimin e vlerave të trashëgimise së kulturës materiale e shpirtërore. Gjithashtu përkujdeset për identifikimin, prezantimin dhe operacionalizimin e kërkesave për investimet kapitale në infrastrukturën kulturore të komunës. DKRS-sektori i kulturës, në raste të caktuara, sipas mundësive buxhetore, përkrah edhe aktivitetet që zhvillohen në ente,institucione,klube e shoqata.
Qëllimi 2.
 Përkundër kornizës së përcaktuar me strukturën organizative, DKRS-sektori i kulturës,kontributin e vet e jep edhe në përkrahjen e subjekteve të caktuara kulturore si: Institutin për Mbrojtjen e Monumenteve të Kulturës,(Muzeu Arkeologjik,Muzeu i Hidroelektroekonomisë)  Kompleksin Memorial të Lidhjes Shqiptare të Prizrenit (me Muzeun Historik,Sektorin Etnografik,Galerinë e Arteve dhe Bibliotekën), Bibliotekën ndërkomunale (për fëmijë e të rritur),Shtëpitë e kulturës me biblioteka në fshatra, Arkivin Historik Regjional, SHKA-të amatore, Klubet  Letrare, Shoqatën e Piktorëve, Kinema “Lumbardhi”...
Në bazë të ristrukturimit të drejtorive komunale, DKRS nga 1 janari 2003, funksionon si drejtori në vete.
Situata e tanishme dhe çështjet themelore
Me planin e punës për vitin kalendarik 2009, Sektori i Kulturës ka propozuar disa nga projekt-idetë dhe aktivitetet që ka menduar t’i përkrahë dhe t’i realizojë në bashkëveprim me subjektet kulturore në nivel të komunës.
Në kuadër të ndërrimit dhe plotësimit të buxhetit të Administratës lokale për vitin 2008,Drejtoria për Ekonomi dhe Financa i kishte propozuar BD që të shlyhen disa pozicione buxhetore në mesin e të të cilave ishin edhe pozicionet për manifestime kulturore, sportive e rinore. Për këtë arsye DKRS i ka parashtruar zyrtarit të lartë financiar kërkesat elementare financiare për mbështetjen e pjesërishme të aktiviteteve kulturore, dhe festivaleve tradicionale.
Si në vitin paraprak, ashtu edhe këtë vit, në pozicionin për subvencione për vitin 2009 janë akorduar 62.500 €, prej të cilave 22,8%, respektivisht 14.250 €, u dedikohen minoritarëve.
Qëllimet strategjike:
Qëllimi 1.
DKRS-sektori i kulturës, njëri nga tre sektorët e Drejtorisë së KRS, është përgjegjës për koordinimin e aktivititeteve kulturore dhe mbarëvajtjen e punës në ruajtjen, kultivimin  dhe prezantimin e vlerave të trashëgimise së kulturës materiale e shpirtërore. Gjithashtu përkujdeset për identifikimin, prezantimin dhe operacionalizimin e kërkesave për investimet kapitale në infrastrukturën kulturore të komunës. DKRS-sektori i kulturës, në raste të caktuara, sipas mundësive buxhetore, përkrah edhe aktivitetet që zhvillohen në ente,institucione,klube e shoqata
Objektivat:
Manifestime kulturore,letrare e artistike
Shënimi i datave të rëndësishme kombëtare e ndërkombëtare
Përkrahja e projekteve të ofruara nga subjekte teatrore profesioniste
Përkrahja e projekteve të artit kinematografik, audio dhe video-projekteve
Ekspozita fig.fotogr,etnografike,në Prizren,Kosovë dhe jashtë saj
Përkrahja e pjesërishme financiare e aktiviteteve të SHKA-ve amatore
Përkrahja e pjesërishme e botimeve letrare e shkencore
Prezantimi i vlerave kulturore në arenën ndërkombëtare
Manifestime jubilare të subjekteve kulturore
 Masat implementuese:
- sasiore: projekte të implementuara me përkrahjen e pjesërishme financiare për realizimin e aktiviteteve kulturore  dhe Festivaleve tradicionale për 2008-2009.
- cilësore: ngritja e vazhdueshme e nivelit teknik, organizativ dhe profesional të manifestimeve kulturore dhe identifikimi i kërkesave të arsyeshme për ngritjen e infrastrukturës kulturore në nivel komunal
</t>
  </si>
  <si>
    <t>Aliismet Qoqaj</t>
  </si>
  <si>
    <t>Sengjar Karamuqo</t>
  </si>
  <si>
    <t>Mehmet Bytyq</t>
  </si>
  <si>
    <t>Hasan Hasani</t>
  </si>
  <si>
    <t>Almir Saiti</t>
  </si>
  <si>
    <t>DREJTORIA PËR ZHVILLIM EKONOMIK DHE TURIZËM</t>
  </si>
  <si>
    <t>SHEND KABASHI</t>
  </si>
  <si>
    <t xml:space="preserve">Qëllmi:  Drejtoria për zhvillim ekonomik dhe turizëm në regullimin e fushës së saj parasheh duke I identifikuar të gjitha llojet e resurseve për hartimin e projekteve kapitale në Komunën e Prizrenit si për zhvillimin ekonomik multisektorial ashtu edhe atë të zhvillimit të turizmit.Kjo drejtori zhvillimin e parasheh duke investuar në resurset potenciale dhe përkrahjen e fushave të prodhimit,të cilat tradicionalisht kanë sjell të ardhuraPrizrenit.Krahas kësaj revitalizimin  e shërbimeve profesionale,tëpërgjegjshme dhe joshëse për qytetarët të cilattëcilat poashtu kanë shtytje ekonomisësë qytetit. </t>
  </si>
  <si>
    <t>Misioni i kësaj drejtorie është puna profesionale në zhvillim ekonomik dhe turizëm, prezantimi i turizmit dhe i mundësive për investime në mënyrë të denjtë. Orientimi i investimeve në drejtime të qëlluara. Veprimtaria efikase për nxitjen e prodhimeve dhe përmirësimin e cilësisë dhe sasisë së tij.</t>
  </si>
  <si>
    <r>
      <t>1.</t>
    </r>
    <r>
      <rPr>
        <sz val="7"/>
        <rFont val="Times New Roman"/>
        <family val="1"/>
      </rPr>
      <t xml:space="preserve">       </t>
    </r>
    <r>
      <rPr>
        <sz val="10"/>
        <rFont val="Arial"/>
        <family val="2"/>
      </rPr>
      <t>Zbaton regullore dhe akte tjera ligjore nga lëmija e ekonomisë dhe turizmit;</t>
    </r>
  </si>
  <si>
    <r>
      <t>2.</t>
    </r>
    <r>
      <rPr>
        <sz val="7"/>
        <rFont val="Times New Roman"/>
        <family val="1"/>
      </rPr>
      <t xml:space="preserve">       </t>
    </r>
    <r>
      <rPr>
        <sz val="10"/>
        <rFont val="Arial"/>
        <family val="2"/>
      </rPr>
      <t>Planifikon buxhetin e drejtorisë dhe kujdeset për menagjim optimal të tij;</t>
    </r>
  </si>
  <si>
    <r>
      <t>3.</t>
    </r>
    <r>
      <rPr>
        <sz val="7"/>
        <rFont val="Times New Roman"/>
        <family val="1"/>
      </rPr>
      <t xml:space="preserve">       </t>
    </r>
    <r>
      <rPr>
        <sz val="10"/>
        <rFont val="Arial"/>
        <family val="2"/>
      </rPr>
      <t>Kordinon punët për zhvillim ekonomik dhe turizëm;</t>
    </r>
  </si>
  <si>
    <t>Detyrat dhe përgjegjësitë</t>
  </si>
  <si>
    <t>Sektori për zhvillim ekonomik</t>
  </si>
  <si>
    <t xml:space="preserve">Misioni: Ofrimi I shërbimeve sociale sa më efikase dhe kualitative dhe ngritja e nivelit të shërbimeve  në standarde rajonale , </t>
  </si>
  <si>
    <t>Ofron ndihmë familjve me nevoja sociale,sidhe ndihmë emergjente  për familje të dëshmorëve,ofron ndihmë familjeve në nevojë pë shpenzime të varrimit,mbulon shpenzimet gjatë procedurës së adoptimit ose shërbimeve tjera sociale.Poashtu ofron ndihmë fëmijëve që kanë nevojë për mjete ortopedike.</t>
  </si>
  <si>
    <t>Misioni:  Zyra e kryetarit përbëhet prej kryetarit,këshilltarëve dhe administratores e cila i kryen punët rreth zyres së kryetarit konform dispozitave të rregullores. Thërret mbledhjet e Kuvendit Komunal dhe I udhëheqë ato .Ai është përgjegjës për organiz</t>
  </si>
  <si>
    <t>Nexhat QOQAJ</t>
  </si>
  <si>
    <t>Nexhat Qoqaj</t>
  </si>
  <si>
    <t>Dr.Azzam Dida</t>
  </si>
  <si>
    <t>Drejtoria për e Bujqësisë dhe zhvillimi rural</t>
  </si>
  <si>
    <t>Granti për Administratën Komunale është :</t>
  </si>
  <si>
    <t>Asambleja Komunale</t>
  </si>
  <si>
    <t>Njazi Kryeziu</t>
  </si>
  <si>
    <t>VITI  2011 - 2012  - 2013 - 2014</t>
  </si>
  <si>
    <t>Aprovimi I shpenz. 2011</t>
  </si>
  <si>
    <t>Plani I shpenz. 2012</t>
  </si>
  <si>
    <t>Projeksionet           2013-2014</t>
  </si>
  <si>
    <t xml:space="preserve">Udhëheqës:   dr.Ramadan Muja   </t>
  </si>
  <si>
    <t xml:space="preserve">Udhëheqës:         </t>
  </si>
  <si>
    <t xml:space="preserve">Udhëheqës:        </t>
  </si>
  <si>
    <t>Zjarrefiksit</t>
  </si>
  <si>
    <t>Abdullah Tejeci</t>
  </si>
  <si>
    <t>PERMBLEDHJA E  SHPENZIMEVE SIPAS DREJTORIVE DHE SIPAS KATEGORIVE EKONOMIKE</t>
  </si>
  <si>
    <t>Drejt. Per shërbime publike (Infrastruktura rrugore)</t>
  </si>
  <si>
    <t>Drejtria e Arsimit dhe Shkences (Administrata)</t>
  </si>
  <si>
    <t>Drejtoria e Shendetesise (Administrata)</t>
  </si>
  <si>
    <t>ARSIMI  NGA  GRANTI (shkollat fillore dhe te mesme)</t>
  </si>
  <si>
    <t>Bujar Nerjovaj</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</si>
</sst>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_(* #,##0.0000_);_(* \(#,##0.0000\);_(* &quot;-&quot;??_);_(@_)"/>
    <numFmt numFmtId="168" formatCode="#,##0.0"/>
    <numFmt numFmtId="169" formatCode="&quot;Yes&quot;;&quot;Yes&quot;;&quot;No&quot;"/>
    <numFmt numFmtId="170" formatCode="&quot;True&quot;;&quot;True&quot;;&quot;False&quot;"/>
    <numFmt numFmtId="171" formatCode="&quot;On&quot;;&quot;On&quot;;&quot;Off&quot;"/>
    <numFmt numFmtId="172" formatCode="[$€-2]\ #,##0.00_);[Red]\([$€-2]\ #,##0.00\)"/>
  </numFmts>
  <fonts count="46">
    <font>
      <sz val="10"/>
      <name val="Arial"/>
      <family val="0"/>
    </font>
    <font>
      <b/>
      <sz val="10"/>
      <name val="Arial"/>
      <family val="2"/>
    </font>
    <font>
      <b/>
      <sz val="12"/>
      <name val="Arial"/>
      <family val="2"/>
    </font>
    <font>
      <sz val="8"/>
      <name val="Arial"/>
      <family val="0"/>
    </font>
    <font>
      <u val="single"/>
      <sz val="10"/>
      <color indexed="12"/>
      <name val="Arial"/>
      <family val="0"/>
    </font>
    <font>
      <u val="single"/>
      <sz val="10"/>
      <color indexed="36"/>
      <name val="Arial"/>
      <family val="0"/>
    </font>
    <font>
      <b/>
      <sz val="8"/>
      <name val="Arial"/>
      <family val="2"/>
    </font>
    <font>
      <sz val="12"/>
      <name val="Times New Roman"/>
      <family val="1"/>
    </font>
    <font>
      <b/>
      <sz val="14"/>
      <name val="Arial"/>
      <family val="2"/>
    </font>
    <font>
      <sz val="14"/>
      <name val="Arial"/>
      <family val="2"/>
    </font>
    <font>
      <sz val="7"/>
      <name val="Times New Roman"/>
      <family val="1"/>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
      <patternFill patternType="solid">
        <fgColor indexed="42"/>
        <bgColor indexed="64"/>
      </patternFill>
    </fill>
    <fill>
      <patternFill patternType="solid">
        <fgColor indexed="41"/>
        <bgColor indexed="64"/>
      </patternFill>
    </fill>
    <fill>
      <patternFill patternType="solid">
        <fgColor indexed="45"/>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hair"/>
      <top style="hair"/>
      <bottom style="hair"/>
    </border>
    <border>
      <left style="hair"/>
      <right style="hair"/>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color indexed="63"/>
      </right>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style="hair"/>
      <top style="thin"/>
      <bottom style="thin"/>
    </border>
    <border>
      <left style="hair"/>
      <right style="hair"/>
      <top style="thin"/>
      <bottom style="thin"/>
    </border>
    <border>
      <left style="hair"/>
      <right style="hair"/>
      <top>
        <color indexed="63"/>
      </top>
      <bottom style="hair"/>
    </border>
    <border>
      <left style="hair"/>
      <right style="thin"/>
      <top style="hair"/>
      <bottom style="hair"/>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medium"/>
      <top style="medium"/>
      <bottom style="medium"/>
    </border>
    <border>
      <left style="hair"/>
      <right>
        <color indexed="63"/>
      </right>
      <top style="thin"/>
      <bottom style="hair"/>
    </border>
    <border>
      <left>
        <color indexed="63"/>
      </left>
      <right style="hair"/>
      <top style="thin"/>
      <bottom style="hair"/>
    </border>
    <border>
      <left>
        <color indexed="63"/>
      </left>
      <right>
        <color indexed="63"/>
      </right>
      <top style="thin"/>
      <bottom style="double"/>
    </border>
    <border>
      <left>
        <color indexed="63"/>
      </left>
      <right>
        <color indexed="63"/>
      </right>
      <top style="double"/>
      <bottom style="thin"/>
    </border>
    <border>
      <left style="hair"/>
      <right>
        <color indexed="63"/>
      </right>
      <top style="thin"/>
      <bottom style="thin"/>
    </border>
    <border>
      <left style="thin"/>
      <right>
        <color indexed="63"/>
      </right>
      <top style="thin"/>
      <bottom style="hair"/>
    </border>
    <border>
      <left>
        <color indexed="63"/>
      </left>
      <right>
        <color indexed="63"/>
      </right>
      <top style="thin"/>
      <bottom style="hair"/>
    </border>
    <border>
      <left style="hair"/>
      <right>
        <color indexed="63"/>
      </right>
      <top style="hair"/>
      <bottom style="thin"/>
    </border>
    <border>
      <left>
        <color indexed="63"/>
      </left>
      <right style="hair"/>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64">
    <xf numFmtId="0" fontId="0" fillId="0" borderId="0" xfId="0" applyAlignment="1">
      <alignment/>
    </xf>
    <xf numFmtId="0" fontId="0" fillId="0" borderId="0" xfId="0" applyAlignment="1">
      <alignment horizontal="center"/>
    </xf>
    <xf numFmtId="0" fontId="0" fillId="0" borderId="10" xfId="0" applyBorder="1" applyAlignment="1">
      <alignment/>
    </xf>
    <xf numFmtId="0" fontId="0" fillId="0" borderId="10" xfId="0" applyBorder="1" applyAlignment="1">
      <alignment horizontal="center"/>
    </xf>
    <xf numFmtId="0" fontId="1" fillId="0" borderId="0" xfId="0" applyFont="1" applyAlignment="1">
      <alignment/>
    </xf>
    <xf numFmtId="0" fontId="2" fillId="0" borderId="0" xfId="0" applyFont="1" applyAlignment="1">
      <alignment horizontal="center"/>
    </xf>
    <xf numFmtId="0" fontId="0" fillId="0" borderId="0" xfId="0" applyBorder="1" applyAlignment="1">
      <alignment/>
    </xf>
    <xf numFmtId="0" fontId="0" fillId="0" borderId="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Font="1" applyBorder="1" applyAlignment="1">
      <alignment horizontal="left" wrapText="1"/>
    </xf>
    <xf numFmtId="0" fontId="0" fillId="0" borderId="16" xfId="0" applyFont="1" applyBorder="1" applyAlignment="1">
      <alignment horizontal="left" wrapText="1"/>
    </xf>
    <xf numFmtId="0" fontId="0" fillId="0" borderId="17" xfId="0" applyFont="1" applyBorder="1" applyAlignment="1">
      <alignment horizontal="left" wrapText="1"/>
    </xf>
    <xf numFmtId="0" fontId="0" fillId="0" borderId="0" xfId="0" applyFont="1" applyBorder="1" applyAlignment="1">
      <alignment horizontal="center" wrapText="1"/>
    </xf>
    <xf numFmtId="165" fontId="0" fillId="0" borderId="10" xfId="42" applyNumberFormat="1" applyFont="1" applyBorder="1" applyAlignment="1">
      <alignment/>
    </xf>
    <xf numFmtId="0" fontId="1" fillId="33" borderId="10" xfId="0" applyFont="1" applyFill="1" applyBorder="1" applyAlignment="1">
      <alignment horizontal="center"/>
    </xf>
    <xf numFmtId="0" fontId="1" fillId="33" borderId="10" xfId="0" applyFont="1" applyFill="1" applyBorder="1" applyAlignment="1">
      <alignment/>
    </xf>
    <xf numFmtId="165" fontId="1" fillId="33" borderId="10" xfId="42" applyNumberFormat="1" applyFont="1" applyFill="1" applyBorder="1" applyAlignment="1">
      <alignment/>
    </xf>
    <xf numFmtId="0" fontId="0" fillId="0" borderId="0" xfId="0" applyBorder="1" applyAlignment="1">
      <alignment horizontal="left" vertical="top" wrapText="1"/>
    </xf>
    <xf numFmtId="165" fontId="0" fillId="0" borderId="0" xfId="42" applyNumberFormat="1" applyFont="1" applyBorder="1" applyAlignment="1">
      <alignment/>
    </xf>
    <xf numFmtId="165" fontId="0" fillId="34" borderId="10" xfId="42" applyNumberFormat="1" applyFont="1" applyFill="1" applyBorder="1" applyAlignment="1">
      <alignment/>
    </xf>
    <xf numFmtId="165" fontId="0" fillId="0" borderId="10" xfId="42" applyNumberFormat="1" applyFont="1" applyFill="1" applyBorder="1" applyAlignment="1">
      <alignment/>
    </xf>
    <xf numFmtId="165" fontId="0" fillId="0" borderId="0" xfId="0" applyNumberFormat="1" applyAlignment="1">
      <alignment/>
    </xf>
    <xf numFmtId="165" fontId="3" fillId="0" borderId="18" xfId="42" applyNumberFormat="1" applyFont="1" applyFill="1" applyBorder="1" applyAlignment="1">
      <alignment/>
    </xf>
    <xf numFmtId="4" fontId="0" fillId="0" borderId="0" xfId="0" applyNumberFormat="1" applyAlignment="1">
      <alignment/>
    </xf>
    <xf numFmtId="0" fontId="0" fillId="0" borderId="0" xfId="0" applyAlignment="1">
      <alignment horizontal="left"/>
    </xf>
    <xf numFmtId="0" fontId="0" fillId="0" borderId="19" xfId="0" applyBorder="1" applyAlignment="1">
      <alignment/>
    </xf>
    <xf numFmtId="0" fontId="0" fillId="0" borderId="20" xfId="0" applyBorder="1" applyAlignment="1">
      <alignment/>
    </xf>
    <xf numFmtId="0" fontId="1" fillId="33" borderId="21" xfId="0" applyFont="1" applyFill="1" applyBorder="1" applyAlignment="1">
      <alignment/>
    </xf>
    <xf numFmtId="0" fontId="1" fillId="33" borderId="22" xfId="0" applyFont="1" applyFill="1" applyBorder="1" applyAlignment="1">
      <alignment/>
    </xf>
    <xf numFmtId="0" fontId="1" fillId="33" borderId="23" xfId="0" applyFont="1" applyFill="1" applyBorder="1" applyAlignment="1">
      <alignment/>
    </xf>
    <xf numFmtId="0" fontId="1" fillId="33" borderId="24" xfId="0" applyFont="1" applyFill="1" applyBorder="1" applyAlignment="1">
      <alignment/>
    </xf>
    <xf numFmtId="0" fontId="1" fillId="33" borderId="25" xfId="0" applyFont="1" applyFill="1" applyBorder="1" applyAlignment="1">
      <alignment/>
    </xf>
    <xf numFmtId="4" fontId="1" fillId="33" borderId="25" xfId="0" applyNumberFormat="1" applyFont="1" applyFill="1" applyBorder="1" applyAlignment="1">
      <alignment/>
    </xf>
    <xf numFmtId="0" fontId="1" fillId="33" borderId="20" xfId="0" applyFont="1" applyFill="1" applyBorder="1" applyAlignment="1">
      <alignment/>
    </xf>
    <xf numFmtId="0" fontId="1" fillId="0" borderId="0" xfId="0" applyFont="1" applyFill="1" applyBorder="1" applyAlignment="1">
      <alignment/>
    </xf>
    <xf numFmtId="4" fontId="1" fillId="0" borderId="0" xfId="0" applyNumberFormat="1" applyFont="1" applyFill="1" applyBorder="1" applyAlignment="1">
      <alignment/>
    </xf>
    <xf numFmtId="4" fontId="0" fillId="0" borderId="26" xfId="0" applyNumberFormat="1" applyFill="1" applyBorder="1" applyAlignment="1">
      <alignment/>
    </xf>
    <xf numFmtId="0" fontId="0" fillId="0" borderId="0" xfId="0" applyFill="1" applyAlignment="1">
      <alignment/>
    </xf>
    <xf numFmtId="4" fontId="0" fillId="0" borderId="0" xfId="0" applyNumberFormat="1" applyFill="1" applyAlignment="1">
      <alignment/>
    </xf>
    <xf numFmtId="0" fontId="1" fillId="0" borderId="10" xfId="0" applyFont="1" applyFill="1" applyBorder="1" applyAlignment="1">
      <alignment/>
    </xf>
    <xf numFmtId="0" fontId="0" fillId="0" borderId="10" xfId="0" applyFill="1" applyBorder="1" applyAlignment="1">
      <alignment/>
    </xf>
    <xf numFmtId="165" fontId="0" fillId="0" borderId="0" xfId="42" applyNumberFormat="1" applyFont="1" applyFill="1" applyBorder="1" applyAlignment="1">
      <alignment/>
    </xf>
    <xf numFmtId="0" fontId="0" fillId="0" borderId="0" xfId="0" applyFill="1" applyBorder="1" applyAlignment="1">
      <alignment/>
    </xf>
    <xf numFmtId="165" fontId="1" fillId="0" borderId="0" xfId="42" applyNumberFormat="1" applyFont="1" applyFill="1" applyBorder="1" applyAlignment="1">
      <alignment/>
    </xf>
    <xf numFmtId="4" fontId="0" fillId="0" borderId="0" xfId="0" applyNumberFormat="1" applyFill="1" applyBorder="1" applyAlignment="1">
      <alignment/>
    </xf>
    <xf numFmtId="165" fontId="0" fillId="0" borderId="18" xfId="42" applyNumberFormat="1" applyFont="1" applyFill="1" applyBorder="1" applyAlignment="1">
      <alignment/>
    </xf>
    <xf numFmtId="165" fontId="0" fillId="0" borderId="0" xfId="0" applyNumberFormat="1" applyFill="1" applyAlignment="1">
      <alignment/>
    </xf>
    <xf numFmtId="0" fontId="6" fillId="0" borderId="0" xfId="0" applyFont="1" applyFill="1" applyBorder="1" applyAlignment="1">
      <alignment/>
    </xf>
    <xf numFmtId="4" fontId="6" fillId="0" borderId="0" xfId="0" applyNumberFormat="1" applyFont="1" applyFill="1" applyBorder="1" applyAlignment="1">
      <alignment/>
    </xf>
    <xf numFmtId="0" fontId="6" fillId="33" borderId="21" xfId="0" applyFont="1" applyFill="1" applyBorder="1" applyAlignment="1">
      <alignment/>
    </xf>
    <xf numFmtId="0" fontId="6" fillId="33" borderId="22" xfId="0" applyFont="1" applyFill="1" applyBorder="1" applyAlignment="1">
      <alignment/>
    </xf>
    <xf numFmtId="0" fontId="3" fillId="0" borderId="19" xfId="0" applyFont="1" applyBorder="1" applyAlignment="1">
      <alignment/>
    </xf>
    <xf numFmtId="0" fontId="3" fillId="0" borderId="20" xfId="0" applyFont="1" applyBorder="1" applyAlignment="1">
      <alignment/>
    </xf>
    <xf numFmtId="4" fontId="3" fillId="0" borderId="20" xfId="0" applyNumberFormat="1" applyFont="1" applyBorder="1" applyAlignment="1">
      <alignment/>
    </xf>
    <xf numFmtId="0" fontId="6" fillId="35" borderId="24" xfId="0" applyFont="1" applyFill="1" applyBorder="1" applyAlignment="1">
      <alignment/>
    </xf>
    <xf numFmtId="0" fontId="6" fillId="35" borderId="25" xfId="0" applyFont="1" applyFill="1" applyBorder="1" applyAlignment="1">
      <alignment/>
    </xf>
    <xf numFmtId="0" fontId="3" fillId="0" borderId="0" xfId="0" applyFont="1" applyFill="1" applyBorder="1" applyAlignment="1">
      <alignment/>
    </xf>
    <xf numFmtId="0" fontId="3" fillId="0" borderId="0" xfId="0" applyFont="1" applyAlignment="1">
      <alignment/>
    </xf>
    <xf numFmtId="0" fontId="6" fillId="36" borderId="22" xfId="0" applyFont="1" applyFill="1" applyBorder="1" applyAlignment="1">
      <alignment/>
    </xf>
    <xf numFmtId="0" fontId="3" fillId="36" borderId="19" xfId="0" applyFont="1" applyFill="1" applyBorder="1" applyAlignment="1">
      <alignment/>
    </xf>
    <xf numFmtId="0" fontId="6" fillId="36" borderId="24" xfId="0" applyFont="1" applyFill="1" applyBorder="1" applyAlignment="1">
      <alignment/>
    </xf>
    <xf numFmtId="0" fontId="6" fillId="36" borderId="25" xfId="0" applyFont="1" applyFill="1" applyBorder="1" applyAlignment="1">
      <alignment/>
    </xf>
    <xf numFmtId="165" fontId="0" fillId="0" borderId="0" xfId="42" applyNumberFormat="1" applyFont="1" applyFill="1" applyAlignment="1">
      <alignment/>
    </xf>
    <xf numFmtId="165" fontId="0" fillId="0" borderId="27" xfId="42" applyNumberFormat="1" applyFont="1" applyFill="1" applyBorder="1" applyAlignment="1">
      <alignment/>
    </xf>
    <xf numFmtId="165" fontId="1" fillId="33" borderId="28" xfId="42" applyNumberFormat="1" applyFont="1" applyFill="1" applyBorder="1" applyAlignment="1">
      <alignment/>
    </xf>
    <xf numFmtId="0" fontId="0" fillId="0" borderId="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165" fontId="0" fillId="0" borderId="0" xfId="42" applyNumberFormat="1" applyFont="1" applyAlignment="1">
      <alignment/>
    </xf>
    <xf numFmtId="3" fontId="3" fillId="0" borderId="0" xfId="0" applyNumberFormat="1" applyFont="1" applyAlignment="1">
      <alignment/>
    </xf>
    <xf numFmtId="3" fontId="0" fillId="0" borderId="0" xfId="0" applyNumberFormat="1" applyAlignment="1">
      <alignment/>
    </xf>
    <xf numFmtId="0" fontId="0" fillId="0" borderId="0" xfId="0" applyAlignment="1">
      <alignment vertical="center" wrapText="1"/>
    </xf>
    <xf numFmtId="0" fontId="1" fillId="33" borderId="22" xfId="0" applyFont="1" applyFill="1" applyBorder="1" applyAlignment="1">
      <alignment vertical="center" wrapText="1"/>
    </xf>
    <xf numFmtId="0" fontId="6" fillId="33" borderId="22" xfId="0" applyFont="1" applyFill="1" applyBorder="1" applyAlignment="1">
      <alignment vertical="center" wrapText="1"/>
    </xf>
    <xf numFmtId="0" fontId="1" fillId="33" borderId="21" xfId="0" applyFont="1" applyFill="1"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1" fillId="33" borderId="20" xfId="0" applyFont="1" applyFill="1" applyBorder="1" applyAlignment="1">
      <alignment vertical="center" wrapText="1"/>
    </xf>
    <xf numFmtId="0" fontId="1" fillId="33" borderId="24" xfId="0" applyFont="1" applyFill="1" applyBorder="1" applyAlignment="1">
      <alignment vertical="center" wrapText="1"/>
    </xf>
    <xf numFmtId="0" fontId="1" fillId="33" borderId="25" xfId="0" applyFont="1" applyFill="1" applyBorder="1" applyAlignment="1">
      <alignment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0" fillId="0" borderId="0" xfId="0" applyFont="1" applyAlignment="1">
      <alignment horizontal="center"/>
    </xf>
    <xf numFmtId="0" fontId="1" fillId="0" borderId="0" xfId="0" applyFont="1" applyAlignment="1">
      <alignment horizontal="right"/>
    </xf>
    <xf numFmtId="3" fontId="1" fillId="33" borderId="20" xfId="0" applyNumberFormat="1" applyFont="1" applyFill="1" applyBorder="1" applyAlignment="1">
      <alignment/>
    </xf>
    <xf numFmtId="3" fontId="0" fillId="0" borderId="20" xfId="0" applyNumberFormat="1" applyBorder="1" applyAlignment="1">
      <alignment/>
    </xf>
    <xf numFmtId="3" fontId="1" fillId="33" borderId="25" xfId="0" applyNumberFormat="1" applyFont="1" applyFill="1" applyBorder="1" applyAlignment="1">
      <alignment/>
    </xf>
    <xf numFmtId="3" fontId="1" fillId="33" borderId="22" xfId="0" applyNumberFormat="1" applyFont="1" applyFill="1" applyBorder="1" applyAlignment="1">
      <alignment vertical="center" wrapText="1"/>
    </xf>
    <xf numFmtId="3" fontId="1" fillId="33" borderId="23" xfId="0" applyNumberFormat="1" applyFont="1" applyFill="1" applyBorder="1" applyAlignment="1">
      <alignment vertical="center" wrapText="1"/>
    </xf>
    <xf numFmtId="3" fontId="1" fillId="33" borderId="20" xfId="0" applyNumberFormat="1" applyFont="1" applyFill="1" applyBorder="1" applyAlignment="1">
      <alignment vertical="center" wrapText="1"/>
    </xf>
    <xf numFmtId="3" fontId="0" fillId="0" borderId="20" xfId="0" applyNumberFormat="1" applyBorder="1" applyAlignment="1">
      <alignment vertical="center" wrapText="1"/>
    </xf>
    <xf numFmtId="3" fontId="1" fillId="33" borderId="25" xfId="0" applyNumberFormat="1" applyFont="1" applyFill="1" applyBorder="1" applyAlignment="1">
      <alignment vertical="center" wrapText="1"/>
    </xf>
    <xf numFmtId="3" fontId="0" fillId="0" borderId="0" xfId="0" applyNumberFormat="1" applyAlignment="1">
      <alignment vertical="center" wrapText="1"/>
    </xf>
    <xf numFmtId="3" fontId="6" fillId="0" borderId="31" xfId="0" applyNumberFormat="1" applyFont="1" applyFill="1" applyBorder="1" applyAlignment="1">
      <alignment/>
    </xf>
    <xf numFmtId="3" fontId="6" fillId="35" borderId="25" xfId="0" applyNumberFormat="1" applyFont="1" applyFill="1" applyBorder="1" applyAlignment="1">
      <alignment/>
    </xf>
    <xf numFmtId="3" fontId="3" fillId="0" borderId="0" xfId="0" applyNumberFormat="1" applyFont="1" applyFill="1" applyBorder="1" applyAlignment="1">
      <alignment/>
    </xf>
    <xf numFmtId="3" fontId="6" fillId="33" borderId="31" xfId="0" applyNumberFormat="1" applyFont="1" applyFill="1" applyBorder="1" applyAlignment="1">
      <alignment/>
    </xf>
    <xf numFmtId="3" fontId="6" fillId="34" borderId="25" xfId="0" applyNumberFormat="1" applyFont="1" applyFill="1" applyBorder="1" applyAlignment="1">
      <alignment/>
    </xf>
    <xf numFmtId="3" fontId="6" fillId="0" borderId="22" xfId="0" applyNumberFormat="1" applyFont="1" applyFill="1" applyBorder="1" applyAlignment="1">
      <alignment/>
    </xf>
    <xf numFmtId="3" fontId="6" fillId="36" borderId="25" xfId="0" applyNumberFormat="1" applyFont="1" applyFill="1" applyBorder="1" applyAlignment="1">
      <alignment/>
    </xf>
    <xf numFmtId="3" fontId="1" fillId="0" borderId="29" xfId="0" applyNumberFormat="1" applyFont="1" applyBorder="1" applyAlignment="1">
      <alignment/>
    </xf>
    <xf numFmtId="3" fontId="0" fillId="0" borderId="21" xfId="0" applyNumberFormat="1" applyBorder="1" applyAlignment="1">
      <alignment/>
    </xf>
    <xf numFmtId="3" fontId="0" fillId="0" borderId="22" xfId="0" applyNumberFormat="1" applyBorder="1" applyAlignment="1">
      <alignment/>
    </xf>
    <xf numFmtId="3" fontId="0" fillId="0" borderId="23" xfId="0" applyNumberFormat="1" applyBorder="1" applyAlignment="1">
      <alignment/>
    </xf>
    <xf numFmtId="3" fontId="0" fillId="0" borderId="19" xfId="0" applyNumberFormat="1" applyBorder="1" applyAlignment="1">
      <alignment/>
    </xf>
    <xf numFmtId="3" fontId="0" fillId="0" borderId="32" xfId="0" applyNumberFormat="1" applyBorder="1" applyAlignment="1">
      <alignment/>
    </xf>
    <xf numFmtId="0" fontId="6" fillId="36" borderId="0" xfId="0" applyFont="1" applyFill="1" applyBorder="1" applyAlignment="1">
      <alignment/>
    </xf>
    <xf numFmtId="3" fontId="6" fillId="0" borderId="0" xfId="0" applyNumberFormat="1" applyFont="1" applyFill="1" applyBorder="1" applyAlignment="1">
      <alignment/>
    </xf>
    <xf numFmtId="165" fontId="0" fillId="0" borderId="0" xfId="0" applyNumberFormat="1" applyFill="1" applyBorder="1" applyAlignment="1">
      <alignment/>
    </xf>
    <xf numFmtId="4" fontId="6" fillId="0" borderId="0" xfId="0" applyNumberFormat="1" applyFont="1" applyFill="1" applyAlignment="1">
      <alignment/>
    </xf>
    <xf numFmtId="3" fontId="3" fillId="0" borderId="33" xfId="0" applyNumberFormat="1" applyFont="1" applyFill="1" applyBorder="1" applyAlignment="1">
      <alignment/>
    </xf>
    <xf numFmtId="3" fontId="3" fillId="0" borderId="34" xfId="0" applyNumberFormat="1" applyFont="1" applyFill="1" applyBorder="1" applyAlignment="1">
      <alignment/>
    </xf>
    <xf numFmtId="3" fontId="3" fillId="0" borderId="35" xfId="0" applyNumberFormat="1" applyFont="1" applyFill="1" applyBorder="1" applyAlignment="1">
      <alignment/>
    </xf>
    <xf numFmtId="3" fontId="0" fillId="0" borderId="0" xfId="0" applyNumberFormat="1" applyFill="1" applyAlignment="1">
      <alignment/>
    </xf>
    <xf numFmtId="3" fontId="3" fillId="0" borderId="0" xfId="0" applyNumberFormat="1" applyFont="1" applyFill="1" applyAlignment="1">
      <alignment/>
    </xf>
    <xf numFmtId="165" fontId="0" fillId="37" borderId="10" xfId="42" applyNumberFormat="1" applyFont="1" applyFill="1" applyBorder="1" applyAlignment="1">
      <alignment/>
    </xf>
    <xf numFmtId="0" fontId="1" fillId="37" borderId="10" xfId="0" applyFont="1" applyFill="1" applyBorder="1" applyAlignment="1">
      <alignment/>
    </xf>
    <xf numFmtId="165" fontId="1" fillId="37" borderId="10" xfId="42" applyNumberFormat="1" applyFont="1" applyFill="1" applyBorder="1" applyAlignment="1">
      <alignment/>
    </xf>
    <xf numFmtId="0" fontId="0" fillId="0" borderId="0" xfId="0" applyAlignment="1">
      <alignment horizontal="justify" wrapText="1"/>
    </xf>
    <xf numFmtId="43" fontId="0" fillId="0" borderId="0" xfId="0" applyNumberFormat="1" applyAlignment="1">
      <alignment/>
    </xf>
    <xf numFmtId="3" fontId="1" fillId="38" borderId="25" xfId="0" applyNumberFormat="1" applyFont="1" applyFill="1" applyBorder="1" applyAlignment="1">
      <alignment/>
    </xf>
    <xf numFmtId="3" fontId="1" fillId="38" borderId="25" xfId="0" applyNumberFormat="1" applyFont="1" applyFill="1" applyBorder="1" applyAlignment="1">
      <alignment vertical="center" wrapText="1"/>
    </xf>
    <xf numFmtId="3" fontId="1" fillId="33" borderId="22" xfId="0" applyNumberFormat="1" applyFont="1" applyFill="1" applyBorder="1" applyAlignment="1">
      <alignment/>
    </xf>
    <xf numFmtId="165" fontId="0" fillId="37" borderId="10" xfId="42" applyNumberFormat="1" applyFill="1" applyBorder="1" applyAlignment="1">
      <alignment/>
    </xf>
    <xf numFmtId="165" fontId="0" fillId="34" borderId="10" xfId="42" applyNumberFormat="1" applyFill="1" applyBorder="1" applyAlignment="1">
      <alignment/>
    </xf>
    <xf numFmtId="0" fontId="1" fillId="0" borderId="0" xfId="0" applyFont="1" applyAlignment="1">
      <alignment horizontal="center" wrapText="1"/>
    </xf>
    <xf numFmtId="0" fontId="6" fillId="34" borderId="22" xfId="0" applyFont="1" applyFill="1" applyBorder="1" applyAlignment="1">
      <alignment/>
    </xf>
    <xf numFmtId="0" fontId="1" fillId="0" borderId="10" xfId="0" applyFont="1" applyBorder="1" applyAlignment="1">
      <alignment horizontal="center"/>
    </xf>
    <xf numFmtId="3" fontId="1" fillId="0" borderId="10" xfId="0" applyNumberFormat="1" applyFont="1" applyBorder="1" applyAlignment="1">
      <alignment/>
    </xf>
    <xf numFmtId="165" fontId="0" fillId="0" borderId="18" xfId="42" applyNumberFormat="1" applyFont="1" applyFill="1" applyBorder="1" applyAlignment="1">
      <alignment/>
    </xf>
    <xf numFmtId="165" fontId="0" fillId="37" borderId="10" xfId="42" applyNumberFormat="1" applyFont="1" applyFill="1" applyBorder="1" applyAlignment="1">
      <alignment/>
    </xf>
    <xf numFmtId="0" fontId="0" fillId="0" borderId="0" xfId="0" applyFont="1" applyAlignment="1">
      <alignment horizontal="left" wrapText="1"/>
    </xf>
    <xf numFmtId="0" fontId="0" fillId="0" borderId="36" xfId="0" applyFont="1" applyBorder="1" applyAlignment="1">
      <alignment horizontal="left" indent="4"/>
    </xf>
    <xf numFmtId="0" fontId="0" fillId="0" borderId="37" xfId="0" applyFont="1" applyBorder="1" applyAlignment="1">
      <alignment horizontal="center"/>
    </xf>
    <xf numFmtId="0" fontId="0" fillId="0" borderId="38" xfId="0" applyFont="1" applyBorder="1" applyAlignment="1">
      <alignment horizontal="center"/>
    </xf>
    <xf numFmtId="0" fontId="0" fillId="0" borderId="11" xfId="0" applyFont="1" applyBorder="1" applyAlignment="1">
      <alignment horizontal="left" indent="4"/>
    </xf>
    <xf numFmtId="0" fontId="0" fillId="0" borderId="0"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left" indent="4"/>
    </xf>
    <xf numFmtId="0" fontId="0" fillId="0" borderId="14" xfId="0" applyBorder="1" applyAlignment="1">
      <alignment/>
    </xf>
    <xf numFmtId="0" fontId="0" fillId="0" borderId="15" xfId="0" applyBorder="1" applyAlignment="1">
      <alignment/>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 fillId="0" borderId="20" xfId="0" applyFont="1" applyBorder="1" applyAlignment="1">
      <alignment/>
    </xf>
    <xf numFmtId="0" fontId="1" fillId="0" borderId="20" xfId="0" applyFont="1" applyBorder="1" applyAlignment="1">
      <alignment vertical="center" wrapText="1"/>
    </xf>
    <xf numFmtId="3" fontId="6" fillId="0" borderId="20" xfId="0" applyNumberFormat="1" applyFont="1" applyBorder="1" applyAlignment="1">
      <alignment/>
    </xf>
    <xf numFmtId="3" fontId="6" fillId="0" borderId="20" xfId="0" applyNumberFormat="1" applyFont="1" applyFill="1" applyBorder="1" applyAlignment="1">
      <alignment/>
    </xf>
    <xf numFmtId="3" fontId="1" fillId="0" borderId="20" xfId="0" applyNumberFormat="1" applyFont="1" applyBorder="1" applyAlignment="1">
      <alignment/>
    </xf>
    <xf numFmtId="3" fontId="1" fillId="0" borderId="20" xfId="0" applyNumberFormat="1" applyFont="1" applyBorder="1" applyAlignment="1">
      <alignment vertical="center" wrapText="1"/>
    </xf>
    <xf numFmtId="3" fontId="1" fillId="0" borderId="20" xfId="0" applyNumberFormat="1" applyFont="1" applyFill="1" applyBorder="1" applyAlignment="1">
      <alignment vertical="center" wrapText="1"/>
    </xf>
    <xf numFmtId="165" fontId="1" fillId="39" borderId="10" xfId="42" applyNumberFormat="1" applyFont="1" applyFill="1" applyBorder="1" applyAlignment="1">
      <alignment/>
    </xf>
    <xf numFmtId="165" fontId="0" fillId="0" borderId="27" xfId="42" applyNumberFormat="1" applyFont="1" applyFill="1" applyBorder="1" applyAlignment="1">
      <alignment/>
    </xf>
    <xf numFmtId="0" fontId="1" fillId="0" borderId="0" xfId="0" applyFont="1" applyFill="1" applyAlignment="1">
      <alignment/>
    </xf>
    <xf numFmtId="3" fontId="1" fillId="33" borderId="10" xfId="0" applyNumberFormat="1" applyFont="1" applyFill="1" applyBorder="1" applyAlignment="1">
      <alignment/>
    </xf>
    <xf numFmtId="0" fontId="1" fillId="33" borderId="22"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1" fillId="33" borderId="28" xfId="0" applyFont="1" applyFill="1" applyBorder="1" applyAlignment="1">
      <alignment/>
    </xf>
    <xf numFmtId="165" fontId="0" fillId="0" borderId="0" xfId="42" applyNumberFormat="1" applyFont="1" applyFill="1" applyBorder="1" applyAlignment="1">
      <alignment/>
    </xf>
    <xf numFmtId="3" fontId="1" fillId="34" borderId="20" xfId="0" applyNumberFormat="1" applyFont="1" applyFill="1" applyBorder="1" applyAlignment="1">
      <alignment/>
    </xf>
    <xf numFmtId="0" fontId="1" fillId="0" borderId="0" xfId="0" applyFont="1" applyAlignment="1">
      <alignment/>
    </xf>
    <xf numFmtId="0" fontId="1" fillId="0" borderId="10" xfId="0" applyFont="1" applyBorder="1" applyAlignment="1">
      <alignment horizontal="left" vertical="center"/>
    </xf>
    <xf numFmtId="0" fontId="1" fillId="33" borderId="10" xfId="0" applyFont="1" applyFill="1" applyBorder="1" applyAlignment="1">
      <alignment horizontal="left" vertical="center"/>
    </xf>
    <xf numFmtId="0" fontId="6" fillId="0" borderId="20" xfId="0" applyFont="1" applyBorder="1" applyAlignment="1">
      <alignment horizontal="left" vertical="center"/>
    </xf>
    <xf numFmtId="0" fontId="1" fillId="0" borderId="20" xfId="0" applyFont="1" applyBorder="1" applyAlignment="1">
      <alignment horizontal="left" vertical="center"/>
    </xf>
    <xf numFmtId="0" fontId="0" fillId="0" borderId="0" xfId="0" applyFont="1" applyAlignment="1">
      <alignment horizontal="center"/>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36" xfId="0" applyFont="1" applyBorder="1" applyAlignment="1">
      <alignment horizontal="left" wrapText="1"/>
    </xf>
    <xf numFmtId="0" fontId="0" fillId="0" borderId="37" xfId="0" applyFont="1" applyBorder="1" applyAlignment="1">
      <alignment horizontal="left" wrapText="1"/>
    </xf>
    <xf numFmtId="0" fontId="0" fillId="0" borderId="11" xfId="0" applyFont="1" applyBorder="1" applyAlignment="1">
      <alignment horizontal="left" wrapText="1"/>
    </xf>
    <xf numFmtId="0" fontId="0" fillId="0" borderId="0" xfId="0" applyFont="1" applyBorder="1" applyAlignment="1">
      <alignment horizontal="left" wrapText="1"/>
    </xf>
    <xf numFmtId="0" fontId="0" fillId="0" borderId="13" xfId="0" applyFont="1" applyBorder="1" applyAlignment="1">
      <alignment horizontal="left" wrapText="1"/>
    </xf>
    <xf numFmtId="0" fontId="0" fillId="0" borderId="14" xfId="0" applyFont="1" applyBorder="1" applyAlignment="1">
      <alignment horizontal="left" wrapText="1"/>
    </xf>
    <xf numFmtId="0" fontId="0" fillId="0" borderId="36" xfId="0" applyFont="1" applyBorder="1" applyAlignment="1">
      <alignment horizontal="center" wrapText="1"/>
    </xf>
    <xf numFmtId="0" fontId="0" fillId="0" borderId="37" xfId="0" applyFont="1" applyBorder="1" applyAlignment="1">
      <alignment horizontal="center" wrapText="1"/>
    </xf>
    <xf numFmtId="0" fontId="0" fillId="0" borderId="11" xfId="0" applyFont="1" applyBorder="1" applyAlignment="1">
      <alignment horizontal="center" wrapText="1"/>
    </xf>
    <xf numFmtId="0" fontId="0" fillId="0" borderId="0" xfId="0" applyFont="1" applyBorder="1" applyAlignment="1">
      <alignment horizontal="center" wrapText="1"/>
    </xf>
    <xf numFmtId="0" fontId="0" fillId="0" borderId="13" xfId="0" applyFont="1" applyBorder="1" applyAlignment="1">
      <alignment horizontal="center" wrapText="1"/>
    </xf>
    <xf numFmtId="0" fontId="0" fillId="0" borderId="14" xfId="0" applyFont="1" applyBorder="1" applyAlignment="1">
      <alignment horizontal="center" wrapText="1"/>
    </xf>
    <xf numFmtId="0" fontId="0" fillId="0" borderId="28" xfId="0" applyBorder="1" applyAlignment="1">
      <alignment horizontal="left"/>
    </xf>
    <xf numFmtId="0" fontId="0" fillId="0" borderId="39" xfId="0" applyBorder="1" applyAlignment="1">
      <alignment horizontal="left"/>
    </xf>
    <xf numFmtId="0" fontId="0" fillId="0" borderId="40" xfId="0" applyBorder="1" applyAlignment="1">
      <alignment horizontal="center"/>
    </xf>
    <xf numFmtId="0" fontId="0" fillId="0" borderId="41" xfId="0" applyBorder="1" applyAlignment="1">
      <alignment horizontal="center"/>
    </xf>
    <xf numFmtId="0" fontId="0" fillId="0" borderId="27" xfId="0" applyBorder="1" applyAlignment="1">
      <alignment horizontal="center"/>
    </xf>
    <xf numFmtId="0" fontId="0" fillId="0" borderId="0" xfId="0" applyBorder="1" applyAlignment="1">
      <alignment horizontal="center"/>
    </xf>
    <xf numFmtId="0" fontId="0" fillId="0" borderId="42" xfId="0" applyBorder="1" applyAlignment="1">
      <alignment horizontal="center"/>
    </xf>
    <xf numFmtId="0" fontId="0" fillId="0" borderId="16" xfId="0" applyBorder="1" applyAlignment="1">
      <alignment horizontal="center"/>
    </xf>
    <xf numFmtId="0" fontId="2" fillId="0" borderId="0" xfId="0" applyFont="1" applyAlignment="1">
      <alignment horizontal="center"/>
    </xf>
    <xf numFmtId="0" fontId="0" fillId="0" borderId="43" xfId="0" applyFont="1" applyBorder="1" applyAlignment="1">
      <alignment horizontal="left" vertical="top" wrapText="1"/>
    </xf>
    <xf numFmtId="0" fontId="0" fillId="0" borderId="44" xfId="0" applyFont="1" applyBorder="1" applyAlignment="1">
      <alignment horizontal="left" vertical="top" wrapText="1"/>
    </xf>
    <xf numFmtId="0" fontId="0" fillId="0" borderId="43" xfId="0" applyFont="1" applyBorder="1" applyAlignment="1">
      <alignment horizontal="left" vertical="center" wrapText="1"/>
    </xf>
    <xf numFmtId="0" fontId="0" fillId="0" borderId="44" xfId="0" applyFont="1" applyBorder="1" applyAlignment="1">
      <alignment horizontal="left" vertical="center" wrapText="1"/>
    </xf>
    <xf numFmtId="0" fontId="1" fillId="0" borderId="0" xfId="0" applyFont="1" applyAlignment="1">
      <alignment horizontal="center"/>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0" borderId="38" xfId="0" applyBorder="1" applyAlignment="1">
      <alignment horizontal="left"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36" xfId="0" applyBorder="1" applyAlignment="1">
      <alignment horizontal="center" wrapText="1"/>
    </xf>
    <xf numFmtId="0" fontId="0" fillId="0" borderId="37" xfId="0" applyBorder="1" applyAlignment="1">
      <alignment/>
    </xf>
    <xf numFmtId="0" fontId="0" fillId="0" borderId="38" xfId="0" applyBorder="1" applyAlignment="1">
      <alignment/>
    </xf>
    <xf numFmtId="0" fontId="0" fillId="0" borderId="11" xfId="0" applyBorder="1" applyAlignment="1">
      <alignment/>
    </xf>
    <xf numFmtId="0" fontId="0" fillId="0" borderId="0" xfId="0" applyAlignment="1">
      <alignment/>
    </xf>
    <xf numFmtId="0" fontId="0" fillId="0" borderId="12" xfId="0" applyBorder="1" applyAlignment="1">
      <alignment/>
    </xf>
    <xf numFmtId="0" fontId="0" fillId="0" borderId="37" xfId="0" applyBorder="1" applyAlignment="1">
      <alignment horizontal="center" wrapText="1"/>
    </xf>
    <xf numFmtId="0" fontId="0" fillId="0" borderId="38" xfId="0" applyBorder="1" applyAlignment="1">
      <alignment horizontal="center" wrapText="1"/>
    </xf>
    <xf numFmtId="0" fontId="0" fillId="0" borderId="11" xfId="0" applyBorder="1" applyAlignment="1">
      <alignment horizontal="center" wrapText="1"/>
    </xf>
    <xf numFmtId="0" fontId="0" fillId="0" borderId="0"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0" xfId="0" applyAlignment="1">
      <alignment horizontal="center"/>
    </xf>
    <xf numFmtId="0" fontId="0" fillId="0" borderId="28" xfId="0" applyFont="1" applyBorder="1" applyAlignment="1">
      <alignment horizontal="left" wrapText="1"/>
    </xf>
    <xf numFmtId="0" fontId="0" fillId="0" borderId="39" xfId="0" applyFont="1" applyBorder="1" applyAlignment="1">
      <alignment horizontal="left" wrapText="1"/>
    </xf>
    <xf numFmtId="0" fontId="0" fillId="0" borderId="45" xfId="0" applyFont="1" applyBorder="1" applyAlignment="1">
      <alignment horizontal="left" wrapText="1"/>
    </xf>
    <xf numFmtId="0" fontId="0" fillId="0" borderId="46" xfId="0" applyBorder="1" applyAlignment="1">
      <alignment horizontal="center" wrapText="1"/>
    </xf>
    <xf numFmtId="0" fontId="0" fillId="0" borderId="41" xfId="0" applyBorder="1" applyAlignment="1">
      <alignment horizontal="center" wrapText="1"/>
    </xf>
    <xf numFmtId="0" fontId="0" fillId="0" borderId="47" xfId="0" applyBorder="1" applyAlignment="1">
      <alignment horizontal="center" wrapText="1"/>
    </xf>
    <xf numFmtId="0" fontId="1" fillId="0" borderId="16" xfId="0" applyFont="1" applyBorder="1" applyAlignment="1">
      <alignment horizontal="left"/>
    </xf>
    <xf numFmtId="0" fontId="0" fillId="0" borderId="40" xfId="0" applyBorder="1" applyAlignment="1">
      <alignment horizontal="center" wrapText="1"/>
    </xf>
    <xf numFmtId="0" fontId="0" fillId="0" borderId="48" xfId="0" applyBorder="1" applyAlignment="1">
      <alignment horizontal="center" wrapText="1"/>
    </xf>
    <xf numFmtId="0" fontId="0" fillId="0" borderId="27" xfId="0" applyBorder="1" applyAlignment="1">
      <alignment horizontal="center" wrapText="1"/>
    </xf>
    <xf numFmtId="0" fontId="0" fillId="0" borderId="49" xfId="0" applyBorder="1" applyAlignment="1">
      <alignment horizontal="center" wrapText="1"/>
    </xf>
    <xf numFmtId="0" fontId="0" fillId="0" borderId="42"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0" fillId="0" borderId="45" xfId="0" applyBorder="1" applyAlignment="1">
      <alignment horizontal="left"/>
    </xf>
    <xf numFmtId="0" fontId="0" fillId="0" borderId="10" xfId="0" applyBorder="1" applyAlignment="1">
      <alignment horizont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50" xfId="0" applyBorder="1" applyAlignment="1">
      <alignment horizontal="center" vertical="center" wrapText="1"/>
    </xf>
    <xf numFmtId="0" fontId="0" fillId="0" borderId="48" xfId="0" applyBorder="1" applyAlignment="1">
      <alignment horizontal="center"/>
    </xf>
    <xf numFmtId="0" fontId="0" fillId="0" borderId="49" xfId="0" applyBorder="1" applyAlignment="1">
      <alignment horizontal="center"/>
    </xf>
    <xf numFmtId="0" fontId="0" fillId="0" borderId="17" xfId="0" applyBorder="1" applyAlignment="1">
      <alignment horizontal="center"/>
    </xf>
    <xf numFmtId="0" fontId="0" fillId="0" borderId="50" xfId="0" applyFont="1" applyBorder="1" applyAlignment="1">
      <alignment horizontal="left" vertical="top" wrapText="1"/>
    </xf>
    <xf numFmtId="0" fontId="0" fillId="0" borderId="0" xfId="0" applyFont="1" applyAlignment="1">
      <alignment horizontal="left" wrapText="1"/>
    </xf>
    <xf numFmtId="0" fontId="0" fillId="0" borderId="15" xfId="0" applyFont="1" applyBorder="1" applyAlignment="1">
      <alignment horizont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8" xfId="0" applyFont="1" applyBorder="1" applyAlignment="1">
      <alignment horizontal="left" wrapText="1"/>
    </xf>
    <xf numFmtId="0" fontId="0" fillId="0" borderId="15" xfId="0" applyFont="1" applyBorder="1" applyAlignment="1">
      <alignment horizontal="left" wrapText="1"/>
    </xf>
    <xf numFmtId="0" fontId="0" fillId="0" borderId="38" xfId="0" applyFont="1" applyBorder="1" applyAlignment="1">
      <alignment horizontal="center" wrapText="1"/>
    </xf>
    <xf numFmtId="0" fontId="0" fillId="0" borderId="12" xfId="0" applyFont="1" applyBorder="1" applyAlignment="1">
      <alignment horizontal="center" wrapText="1"/>
    </xf>
    <xf numFmtId="0" fontId="0" fillId="0" borderId="40" xfId="0" applyBorder="1" applyAlignment="1">
      <alignment horizontal="left"/>
    </xf>
    <xf numFmtId="0" fontId="0" fillId="0" borderId="41" xfId="0" applyBorder="1" applyAlignment="1">
      <alignment horizontal="left"/>
    </xf>
    <xf numFmtId="0" fontId="0" fillId="0" borderId="48" xfId="0" applyBorder="1" applyAlignment="1">
      <alignment horizontal="left"/>
    </xf>
    <xf numFmtId="0" fontId="0" fillId="0" borderId="38" xfId="0" applyFont="1" applyBorder="1" applyAlignment="1">
      <alignment horizontal="left" vertical="center" wrapText="1"/>
    </xf>
    <xf numFmtId="0" fontId="0" fillId="0" borderId="12" xfId="0" applyFont="1" applyBorder="1" applyAlignment="1">
      <alignment horizontal="left" vertical="center" wrapText="1"/>
    </xf>
    <xf numFmtId="0" fontId="0" fillId="0" borderId="15" xfId="0" applyFont="1" applyBorder="1" applyAlignment="1">
      <alignment horizontal="left" vertical="center" wrapText="1"/>
    </xf>
    <xf numFmtId="0" fontId="0" fillId="0" borderId="50" xfId="0" applyFont="1" applyBorder="1" applyAlignment="1">
      <alignment horizontal="left" vertical="center" wrapText="1"/>
    </xf>
    <xf numFmtId="0" fontId="0" fillId="0" borderId="36" xfId="0"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48" xfId="0" applyBorder="1" applyAlignment="1">
      <alignment horizontal="left" vertical="top" wrapText="1"/>
    </xf>
    <xf numFmtId="0" fontId="0" fillId="0" borderId="42"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41" xfId="0" applyBorder="1" applyAlignment="1">
      <alignment/>
    </xf>
    <xf numFmtId="0" fontId="0" fillId="0" borderId="48" xfId="0" applyBorder="1" applyAlignment="1">
      <alignment/>
    </xf>
    <xf numFmtId="0" fontId="0" fillId="0" borderId="27" xfId="0" applyBorder="1" applyAlignment="1">
      <alignment/>
    </xf>
    <xf numFmtId="0" fontId="0" fillId="0" borderId="0" xfId="0" applyBorder="1" applyAlignment="1">
      <alignment/>
    </xf>
    <xf numFmtId="0" fontId="0" fillId="0" borderId="49" xfId="0" applyBorder="1" applyAlignment="1">
      <alignment/>
    </xf>
    <xf numFmtId="0" fontId="0" fillId="0" borderId="42" xfId="0" applyBorder="1" applyAlignment="1">
      <alignment/>
    </xf>
    <xf numFmtId="0" fontId="0" fillId="0" borderId="16" xfId="0" applyBorder="1" applyAlignment="1">
      <alignment/>
    </xf>
    <xf numFmtId="0" fontId="0" fillId="0" borderId="17" xfId="0" applyBorder="1" applyAlignment="1">
      <alignment/>
    </xf>
    <xf numFmtId="0" fontId="0" fillId="0" borderId="27" xfId="0" applyBorder="1" applyAlignment="1">
      <alignment horizontal="left" vertical="top" wrapText="1"/>
    </xf>
    <xf numFmtId="0" fontId="0" fillId="0" borderId="49" xfId="0" applyBorder="1" applyAlignment="1">
      <alignment horizontal="left" vertical="top"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48" xfId="0" applyBorder="1" applyAlignment="1">
      <alignment horizontal="left" vertical="center" wrapText="1"/>
    </xf>
    <xf numFmtId="0" fontId="0" fillId="0" borderId="27" xfId="0" applyBorder="1" applyAlignment="1">
      <alignment horizontal="left" vertical="center" wrapText="1"/>
    </xf>
    <xf numFmtId="0" fontId="0" fillId="0" borderId="49" xfId="0" applyBorder="1" applyAlignment="1">
      <alignment horizontal="left" vertical="center" wrapText="1"/>
    </xf>
    <xf numFmtId="0" fontId="0" fillId="0" borderId="42"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43" xfId="0" applyFont="1" applyBorder="1" applyAlignment="1">
      <alignment horizontal="left" wrapText="1"/>
    </xf>
    <xf numFmtId="0" fontId="0" fillId="0" borderId="44" xfId="0" applyFont="1" applyBorder="1" applyAlignment="1">
      <alignment horizontal="left" wrapText="1"/>
    </xf>
    <xf numFmtId="0" fontId="0" fillId="0" borderId="50" xfId="0" applyFont="1" applyBorder="1" applyAlignment="1">
      <alignment horizontal="left" wrapText="1"/>
    </xf>
    <xf numFmtId="0" fontId="0" fillId="0" borderId="43" xfId="0" applyFont="1" applyBorder="1" applyAlignment="1">
      <alignment horizontal="justify" vertical="top" wrapText="1"/>
    </xf>
    <xf numFmtId="0" fontId="0" fillId="0" borderId="44" xfId="0" applyBorder="1" applyAlignment="1">
      <alignment/>
    </xf>
    <xf numFmtId="0" fontId="0" fillId="0" borderId="50" xfId="0" applyBorder="1" applyAlignment="1">
      <alignment/>
    </xf>
    <xf numFmtId="0" fontId="0" fillId="0" borderId="39" xfId="0" applyBorder="1" applyAlignment="1">
      <alignment/>
    </xf>
    <xf numFmtId="0" fontId="0" fillId="0" borderId="45" xfId="0" applyBorder="1" applyAlignment="1">
      <alignment/>
    </xf>
    <xf numFmtId="0" fontId="0" fillId="0" borderId="12" xfId="0" applyFont="1" applyBorder="1" applyAlignment="1">
      <alignment horizontal="left" wrapText="1"/>
    </xf>
    <xf numFmtId="0" fontId="0" fillId="0" borderId="40" xfId="0" applyFill="1" applyBorder="1" applyAlignment="1">
      <alignment horizontal="left" vertical="top" wrapText="1"/>
    </xf>
    <xf numFmtId="0" fontId="0" fillId="0" borderId="41" xfId="0" applyFill="1" applyBorder="1" applyAlignment="1">
      <alignment horizontal="left" vertical="top" wrapText="1"/>
    </xf>
    <xf numFmtId="0" fontId="0" fillId="0" borderId="48" xfId="0" applyFill="1" applyBorder="1" applyAlignment="1">
      <alignment horizontal="left" vertical="top" wrapText="1"/>
    </xf>
    <xf numFmtId="0" fontId="0" fillId="0" borderId="42" xfId="0" applyFill="1" applyBorder="1" applyAlignment="1">
      <alignment horizontal="left" vertical="top" wrapText="1"/>
    </xf>
    <xf numFmtId="0" fontId="0" fillId="0" borderId="16" xfId="0" applyFill="1" applyBorder="1" applyAlignment="1">
      <alignment horizontal="left" vertical="top" wrapText="1"/>
    </xf>
    <xf numFmtId="0" fontId="0" fillId="0" borderId="17" xfId="0" applyFill="1" applyBorder="1" applyAlignment="1">
      <alignment horizontal="left" vertical="top" wrapText="1"/>
    </xf>
    <xf numFmtId="0" fontId="7" fillId="0" borderId="43" xfId="0" applyFont="1" applyBorder="1" applyAlignment="1">
      <alignment horizontal="left" vertical="center" wrapText="1"/>
    </xf>
    <xf numFmtId="0" fontId="7" fillId="0" borderId="44" xfId="0" applyFont="1" applyBorder="1" applyAlignment="1">
      <alignment horizontal="left" vertical="center" wrapText="1"/>
    </xf>
    <xf numFmtId="0" fontId="7" fillId="0" borderId="50" xfId="0" applyFont="1" applyBorder="1" applyAlignment="1">
      <alignment horizontal="left" vertical="center" wrapText="1"/>
    </xf>
    <xf numFmtId="0" fontId="2" fillId="0" borderId="14"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43" xfId="0" applyBorder="1" applyAlignment="1">
      <alignment horizontal="left"/>
    </xf>
    <xf numFmtId="0" fontId="0" fillId="0" borderId="44" xfId="0" applyBorder="1" applyAlignment="1">
      <alignment horizontal="left"/>
    </xf>
    <xf numFmtId="0" fontId="0" fillId="0" borderId="50" xfId="0" applyBorder="1" applyAlignment="1">
      <alignment horizontal="left"/>
    </xf>
    <xf numFmtId="0" fontId="0" fillId="0" borderId="0" xfId="0" applyFont="1" applyAlignment="1">
      <alignment horizontal="left" vertical="justify" wrapText="1"/>
    </xf>
    <xf numFmtId="0" fontId="11" fillId="0" borderId="0" xfId="0" applyFont="1" applyAlignment="1">
      <alignment horizontal="left" vertical="justify" wrapText="1"/>
    </xf>
    <xf numFmtId="0" fontId="1" fillId="33" borderId="51" xfId="0" applyFont="1" applyFill="1" applyBorder="1" applyAlignment="1">
      <alignment horizontal="center" vertical="center"/>
    </xf>
    <xf numFmtId="0" fontId="1" fillId="33" borderId="52" xfId="0" applyFont="1" applyFill="1" applyBorder="1" applyAlignment="1">
      <alignment horizontal="center" vertical="center"/>
    </xf>
    <xf numFmtId="0" fontId="1" fillId="33" borderId="51" xfId="0" applyFont="1" applyFill="1" applyBorder="1" applyAlignment="1">
      <alignment horizontal="center" vertical="center" wrapText="1"/>
    </xf>
    <xf numFmtId="0" fontId="1" fillId="33" borderId="52" xfId="0" applyFont="1" applyFill="1" applyBorder="1" applyAlignment="1">
      <alignment horizontal="center" vertical="center" wrapText="1"/>
    </xf>
    <xf numFmtId="0" fontId="0" fillId="0" borderId="28" xfId="0" applyBorder="1" applyAlignment="1">
      <alignment horizontal="center"/>
    </xf>
    <xf numFmtId="0" fontId="0" fillId="0" borderId="39" xfId="0" applyBorder="1" applyAlignment="1">
      <alignment horizontal="center"/>
    </xf>
    <xf numFmtId="0" fontId="0" fillId="0" borderId="45" xfId="0" applyBorder="1" applyAlignment="1">
      <alignment horizontal="center"/>
    </xf>
    <xf numFmtId="0" fontId="1" fillId="0" borderId="10" xfId="0" applyFont="1" applyBorder="1" applyAlignment="1">
      <alignment horizontal="left" vertical="center"/>
    </xf>
    <xf numFmtId="0" fontId="8" fillId="36" borderId="53" xfId="0" applyFont="1" applyFill="1" applyBorder="1" applyAlignment="1">
      <alignment horizontal="center" vertical="center" wrapText="1"/>
    </xf>
    <xf numFmtId="0" fontId="8" fillId="36" borderId="54" xfId="0" applyFont="1" applyFill="1" applyBorder="1" applyAlignment="1">
      <alignment horizontal="center" vertical="center" wrapText="1"/>
    </xf>
    <xf numFmtId="0" fontId="0" fillId="0" borderId="54" xfId="0" applyBorder="1" applyAlignment="1">
      <alignment/>
    </xf>
    <xf numFmtId="0" fontId="1" fillId="0" borderId="55" xfId="0" applyFont="1" applyBorder="1" applyAlignment="1">
      <alignment horizontal="center" vertical="center" wrapText="1"/>
    </xf>
    <xf numFmtId="0" fontId="0" fillId="0" borderId="45" xfId="0" applyBorder="1" applyAlignment="1">
      <alignment horizontal="center" vertical="center" wrapText="1"/>
    </xf>
    <xf numFmtId="0" fontId="8" fillId="35" borderId="0" xfId="0" applyFont="1" applyFill="1" applyBorder="1" applyAlignment="1">
      <alignment horizontal="center" vertical="center" wrapText="1"/>
    </xf>
    <xf numFmtId="0" fontId="9" fillId="0" borderId="0" xfId="0" applyFont="1" applyAlignment="1">
      <alignment horizontal="center" vertical="center" wrapText="1"/>
    </xf>
    <xf numFmtId="0" fontId="0" fillId="0" borderId="0" xfId="0" applyAlignment="1">
      <alignment horizontal="left" vertical="center" wrapText="1"/>
    </xf>
    <xf numFmtId="0" fontId="8" fillId="0" borderId="0" xfId="0" applyFont="1" applyAlignment="1">
      <alignment horizontal="center" vertical="center" wrapText="1"/>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1"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6" borderId="56" xfId="0" applyFont="1" applyFill="1" applyBorder="1" applyAlignment="1">
      <alignment horizontal="center" vertical="center" wrapText="1"/>
    </xf>
    <xf numFmtId="0" fontId="0" fillId="0" borderId="57" xfId="0" applyBorder="1" applyAlignment="1">
      <alignment horizontal="center" vertical="center" wrapText="1"/>
    </xf>
    <xf numFmtId="0" fontId="0" fillId="0" borderId="52" xfId="0" applyBorder="1" applyAlignment="1">
      <alignment horizontal="center" vertical="center" wrapText="1"/>
    </xf>
    <xf numFmtId="0" fontId="6" fillId="35" borderId="58" xfId="0" applyFont="1" applyFill="1" applyBorder="1" applyAlignment="1">
      <alignment horizontal="center" vertical="center"/>
    </xf>
    <xf numFmtId="0" fontId="6" fillId="35" borderId="59" xfId="0" applyFont="1" applyFill="1" applyBorder="1" applyAlignment="1">
      <alignment horizontal="center" vertical="center"/>
    </xf>
    <xf numFmtId="0" fontId="6" fillId="36" borderId="58" xfId="0" applyFont="1" applyFill="1" applyBorder="1" applyAlignment="1">
      <alignment horizontal="center" vertical="center"/>
    </xf>
    <xf numFmtId="0" fontId="6" fillId="36" borderId="59"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7"/>
  </sheetPr>
  <dimension ref="B1:P55"/>
  <sheetViews>
    <sheetView zoomScalePageLayoutView="0" workbookViewId="0" topLeftCell="A24">
      <selection activeCell="J41" sqref="J41"/>
    </sheetView>
  </sheetViews>
  <sheetFormatPr defaultColWidth="9.140625" defaultRowHeight="12.75"/>
  <cols>
    <col min="1" max="1" width="0.5625" style="0" customWidth="1"/>
    <col min="2" max="2" width="11.8515625" style="0" customWidth="1"/>
    <col min="3" max="3" width="28.7109375" style="0" customWidth="1"/>
    <col min="4" max="4" width="11.28125" style="0" customWidth="1"/>
    <col min="5" max="5" width="9.8515625" style="0" customWidth="1"/>
    <col min="6" max="6" width="11.7109375" style="0" customWidth="1"/>
    <col min="7" max="7" width="13.28125" style="0" customWidth="1"/>
    <col min="8" max="8" width="10.28125" style="0" bestFit="1" customWidth="1"/>
  </cols>
  <sheetData>
    <row r="1" spans="8:16" ht="12.75">
      <c r="H1" s="6"/>
      <c r="I1" s="6"/>
      <c r="J1" s="6"/>
      <c r="K1" s="6"/>
      <c r="L1" s="6"/>
      <c r="M1" s="6"/>
      <c r="N1" s="6"/>
      <c r="O1" s="6"/>
      <c r="P1" s="6"/>
    </row>
    <row r="2" spans="2:16" ht="15.75">
      <c r="B2" s="202" t="s">
        <v>55</v>
      </c>
      <c r="C2" s="202"/>
      <c r="D2" s="202"/>
      <c r="E2" s="202"/>
      <c r="F2" s="202"/>
      <c r="G2" s="202"/>
      <c r="H2" s="6"/>
      <c r="I2" s="6"/>
      <c r="J2" s="6"/>
      <c r="K2" s="6"/>
      <c r="L2" s="6"/>
      <c r="M2" s="6"/>
      <c r="N2" s="6"/>
      <c r="O2" s="6"/>
      <c r="P2" s="6"/>
    </row>
    <row r="3" spans="5:16" ht="12.75">
      <c r="E3" s="4" t="s">
        <v>208</v>
      </c>
      <c r="F3" s="170"/>
      <c r="G3" s="170"/>
      <c r="H3" s="6"/>
      <c r="I3" s="6"/>
      <c r="J3" s="6"/>
      <c r="K3" s="6"/>
      <c r="L3" s="6"/>
      <c r="M3" s="6"/>
      <c r="N3" s="6"/>
      <c r="O3" s="6"/>
      <c r="P3" s="6"/>
    </row>
    <row r="4" spans="5:16" ht="15" customHeight="1" thickBot="1">
      <c r="E4" s="4"/>
      <c r="F4" s="4"/>
      <c r="G4" s="4"/>
      <c r="H4" s="6"/>
      <c r="I4" s="6"/>
      <c r="J4" s="6"/>
      <c r="K4" s="6"/>
      <c r="L4" s="6"/>
      <c r="M4" s="6"/>
      <c r="N4" s="6"/>
      <c r="O4" s="6"/>
      <c r="P4" s="6"/>
    </row>
    <row r="5" spans="8:16" ht="13.5" hidden="1" thickBot="1">
      <c r="H5" s="6"/>
      <c r="I5" s="6"/>
      <c r="J5" s="6"/>
      <c r="K5" s="6"/>
      <c r="L5" s="6"/>
      <c r="M5" s="6"/>
      <c r="N5" s="6"/>
      <c r="O5" s="6"/>
      <c r="P5" s="6"/>
    </row>
    <row r="6" spans="2:16" ht="68.25" customHeight="1" thickBot="1">
      <c r="B6" s="203" t="s">
        <v>147</v>
      </c>
      <c r="C6" s="204"/>
      <c r="D6" s="204"/>
      <c r="E6" s="204"/>
      <c r="F6" s="204"/>
      <c r="G6" s="204"/>
      <c r="H6" s="6"/>
      <c r="I6" s="6"/>
      <c r="J6" s="6"/>
      <c r="K6" s="6"/>
      <c r="L6" s="6"/>
      <c r="M6" s="6"/>
      <c r="N6" s="6"/>
      <c r="O6" s="6"/>
      <c r="P6" s="6"/>
    </row>
    <row r="7" spans="8:16" ht="9.75" customHeight="1">
      <c r="H7" s="6"/>
      <c r="I7" s="6"/>
      <c r="J7" s="6"/>
      <c r="K7" s="6"/>
      <c r="L7" s="6"/>
      <c r="M7" s="6"/>
      <c r="N7" s="6"/>
      <c r="O7" s="6"/>
      <c r="P7" s="6"/>
    </row>
    <row r="8" spans="8:16" ht="6" customHeight="1">
      <c r="H8" s="6"/>
      <c r="I8" s="6"/>
      <c r="J8" s="6"/>
      <c r="K8" s="6"/>
      <c r="L8" s="6"/>
      <c r="M8" s="6"/>
      <c r="N8" s="6"/>
      <c r="O8" s="6"/>
      <c r="P8" s="6"/>
    </row>
    <row r="9" spans="2:16" ht="12.75">
      <c r="B9" s="175" t="s">
        <v>56</v>
      </c>
      <c r="C9" s="175"/>
      <c r="D9" s="175"/>
      <c r="E9" s="175"/>
      <c r="F9" s="175"/>
      <c r="G9" s="175"/>
      <c r="H9" s="6"/>
      <c r="I9" s="6"/>
      <c r="J9" s="6"/>
      <c r="K9" s="6"/>
      <c r="L9" s="6"/>
      <c r="M9" s="6"/>
      <c r="N9" s="6"/>
      <c r="O9" s="6"/>
      <c r="P9" s="6"/>
    </row>
    <row r="10" spans="8:16" ht="13.5" thickBot="1">
      <c r="H10" s="6"/>
      <c r="I10" s="6"/>
      <c r="J10" s="6"/>
      <c r="K10" s="6"/>
      <c r="L10" s="6"/>
      <c r="M10" s="6"/>
      <c r="N10" s="6"/>
      <c r="O10" s="6"/>
      <c r="P10" s="6"/>
    </row>
    <row r="11" spans="2:16" ht="63" customHeight="1" thickBot="1">
      <c r="B11" s="205" t="s">
        <v>148</v>
      </c>
      <c r="C11" s="206"/>
      <c r="D11" s="206"/>
      <c r="E11" s="206"/>
      <c r="F11" s="206"/>
      <c r="G11" s="206"/>
      <c r="H11" s="6"/>
      <c r="I11" s="6"/>
      <c r="J11" s="6"/>
      <c r="K11" s="6"/>
      <c r="L11" s="6"/>
      <c r="M11" s="6"/>
      <c r="N11" s="6"/>
      <c r="O11" s="6"/>
      <c r="P11" s="6"/>
    </row>
    <row r="12" spans="8:16" ht="12.75">
      <c r="H12" s="6"/>
      <c r="I12" s="6"/>
      <c r="J12" s="6"/>
      <c r="K12" s="6"/>
      <c r="L12" s="6"/>
      <c r="M12" s="6"/>
      <c r="N12" s="6"/>
      <c r="O12" s="6"/>
      <c r="P12" s="6"/>
    </row>
    <row r="13" spans="2:16" ht="12.75">
      <c r="B13" s="175" t="s">
        <v>43</v>
      </c>
      <c r="C13" s="175"/>
      <c r="D13" s="175"/>
      <c r="E13" s="175"/>
      <c r="F13" s="175"/>
      <c r="G13" s="175"/>
      <c r="H13" s="6"/>
      <c r="I13" s="6"/>
      <c r="J13" s="6"/>
      <c r="K13" s="6"/>
      <c r="L13" s="6"/>
      <c r="M13" s="6"/>
      <c r="N13" s="6"/>
      <c r="O13" s="6"/>
      <c r="P13" s="6"/>
    </row>
    <row r="14" spans="8:16" ht="13.5" thickBot="1">
      <c r="H14" s="6"/>
      <c r="I14" s="6"/>
      <c r="J14" s="6"/>
      <c r="K14" s="6"/>
      <c r="L14" s="6"/>
      <c r="M14" s="6"/>
      <c r="N14" s="6"/>
      <c r="O14" s="6"/>
      <c r="P14" s="6"/>
    </row>
    <row r="15" spans="2:16" ht="12.75">
      <c r="B15" s="182" t="s">
        <v>149</v>
      </c>
      <c r="C15" s="183"/>
      <c r="D15" s="183"/>
      <c r="E15" s="183"/>
      <c r="F15" s="183"/>
      <c r="G15" s="183"/>
      <c r="H15" s="6"/>
      <c r="I15" s="6"/>
      <c r="J15" s="6"/>
      <c r="K15" s="6"/>
      <c r="L15" s="6"/>
      <c r="M15" s="6"/>
      <c r="N15" s="6"/>
      <c r="O15" s="6"/>
      <c r="P15" s="6"/>
    </row>
    <row r="16" spans="2:16" ht="16.5" customHeight="1">
      <c r="B16" s="184"/>
      <c r="C16" s="185"/>
      <c r="D16" s="185"/>
      <c r="E16" s="185"/>
      <c r="F16" s="185"/>
      <c r="G16" s="185"/>
      <c r="H16" s="6"/>
      <c r="I16" s="6"/>
      <c r="J16" s="6"/>
      <c r="K16" s="6"/>
      <c r="L16" s="6"/>
      <c r="M16" s="6"/>
      <c r="N16" s="6"/>
      <c r="O16" s="6"/>
      <c r="P16" s="6"/>
    </row>
    <row r="17" spans="2:16" ht="15.75" customHeight="1" thickBot="1">
      <c r="B17" s="186"/>
      <c r="C17" s="187"/>
      <c r="D17" s="187"/>
      <c r="E17" s="187"/>
      <c r="F17" s="187"/>
      <c r="G17" s="187"/>
      <c r="H17" s="6"/>
      <c r="I17" s="6"/>
      <c r="J17" s="6"/>
      <c r="K17" s="6"/>
      <c r="L17" s="6"/>
      <c r="M17" s="6"/>
      <c r="N17" s="6"/>
      <c r="O17" s="6"/>
      <c r="P17" s="6"/>
    </row>
    <row r="18" spans="2:16" ht="9.75" customHeight="1">
      <c r="B18" s="19"/>
      <c r="C18" s="19"/>
      <c r="D18" s="19"/>
      <c r="E18" s="19"/>
      <c r="F18" s="19"/>
      <c r="G18" s="19"/>
      <c r="H18" s="6"/>
      <c r="I18" s="6"/>
      <c r="J18" s="6"/>
      <c r="K18" s="6"/>
      <c r="L18" s="6"/>
      <c r="M18" s="6"/>
      <c r="N18" s="6"/>
      <c r="O18" s="6"/>
      <c r="P18" s="6"/>
    </row>
    <row r="19" spans="2:16" ht="15.75" customHeight="1">
      <c r="B19" s="175" t="s">
        <v>57</v>
      </c>
      <c r="C19" s="175"/>
      <c r="D19" s="175"/>
      <c r="E19" s="175"/>
      <c r="F19" s="175"/>
      <c r="G19" s="175"/>
      <c r="H19" s="6"/>
      <c r="I19" s="6"/>
      <c r="J19" s="6"/>
      <c r="K19" s="6"/>
      <c r="L19" s="6"/>
      <c r="M19" s="6"/>
      <c r="N19" s="6"/>
      <c r="O19" s="6"/>
      <c r="P19" s="6"/>
    </row>
    <row r="20" spans="8:16" ht="6.75" customHeight="1" thickBot="1">
      <c r="H20" s="6"/>
      <c r="I20" s="6"/>
      <c r="J20" s="6"/>
      <c r="K20" s="6"/>
      <c r="L20" s="6"/>
      <c r="M20" s="6"/>
      <c r="N20" s="6"/>
      <c r="O20" s="6"/>
      <c r="P20" s="6"/>
    </row>
    <row r="21" spans="2:16" ht="15.75" customHeight="1">
      <c r="B21" s="176" t="s">
        <v>150</v>
      </c>
      <c r="C21" s="177"/>
      <c r="D21" s="177"/>
      <c r="E21" s="177"/>
      <c r="F21" s="177"/>
      <c r="G21" s="177"/>
      <c r="H21" s="6"/>
      <c r="I21" s="6"/>
      <c r="J21" s="6"/>
      <c r="K21" s="6"/>
      <c r="L21" s="6"/>
      <c r="M21" s="6"/>
      <c r="N21" s="6"/>
      <c r="O21" s="6"/>
      <c r="P21" s="6"/>
    </row>
    <row r="22" spans="2:16" ht="15.75" customHeight="1">
      <c r="B22" s="178"/>
      <c r="C22" s="179"/>
      <c r="D22" s="179"/>
      <c r="E22" s="179"/>
      <c r="F22" s="179"/>
      <c r="G22" s="179"/>
      <c r="H22" s="6"/>
      <c r="I22" s="6"/>
      <c r="J22" s="6"/>
      <c r="K22" s="6"/>
      <c r="L22" s="6"/>
      <c r="M22" s="6"/>
      <c r="N22" s="6"/>
      <c r="O22" s="6"/>
      <c r="P22" s="6"/>
    </row>
    <row r="23" spans="2:16" ht="23.25" customHeight="1" thickBot="1">
      <c r="B23" s="180"/>
      <c r="C23" s="181"/>
      <c r="D23" s="181"/>
      <c r="E23" s="181"/>
      <c r="F23" s="181"/>
      <c r="G23" s="181"/>
      <c r="H23" s="6"/>
      <c r="I23" s="6"/>
      <c r="J23" s="6"/>
      <c r="K23" s="6"/>
      <c r="L23" s="6"/>
      <c r="M23" s="6"/>
      <c r="N23" s="6"/>
      <c r="O23" s="6"/>
      <c r="P23" s="6"/>
    </row>
    <row r="24" spans="2:16" ht="15.75" customHeight="1">
      <c r="B24" s="19"/>
      <c r="C24" s="19"/>
      <c r="D24" s="19"/>
      <c r="E24" s="19"/>
      <c r="F24" s="19"/>
      <c r="G24" s="19"/>
      <c r="H24" s="6"/>
      <c r="I24" s="6"/>
      <c r="J24" s="6"/>
      <c r="K24" s="6"/>
      <c r="L24" s="6"/>
      <c r="M24" s="6"/>
      <c r="N24" s="6"/>
      <c r="O24" s="6"/>
      <c r="P24" s="6"/>
    </row>
    <row r="25" spans="2:16" ht="15.75" customHeight="1">
      <c r="B25" s="175" t="s">
        <v>58</v>
      </c>
      <c r="C25" s="175"/>
      <c r="D25" s="175"/>
      <c r="E25" s="175"/>
      <c r="F25" s="175"/>
      <c r="G25" s="175"/>
      <c r="H25" s="6"/>
      <c r="I25" s="6"/>
      <c r="J25" s="6"/>
      <c r="K25" s="6"/>
      <c r="L25" s="6"/>
      <c r="M25" s="6"/>
      <c r="N25" s="6"/>
      <c r="O25" s="6"/>
      <c r="P25" s="6"/>
    </row>
    <row r="26" spans="8:16" ht="15.75" customHeight="1" thickBot="1">
      <c r="H26" s="6"/>
      <c r="I26" s="6"/>
      <c r="J26" s="6"/>
      <c r="K26" s="6"/>
      <c r="L26" s="6"/>
      <c r="M26" s="6"/>
      <c r="N26" s="6"/>
      <c r="O26" s="6"/>
      <c r="P26" s="6"/>
    </row>
    <row r="27" spans="2:16" ht="12" customHeight="1">
      <c r="B27" s="188" t="s">
        <v>139</v>
      </c>
      <c r="C27" s="189"/>
      <c r="D27" s="189"/>
      <c r="E27" s="189"/>
      <c r="F27" s="189"/>
      <c r="G27" s="189"/>
      <c r="H27" s="6"/>
      <c r="I27" s="6"/>
      <c r="J27" s="6"/>
      <c r="K27" s="6"/>
      <c r="L27" s="6"/>
      <c r="M27" s="6"/>
      <c r="N27" s="6"/>
      <c r="O27" s="6"/>
      <c r="P27" s="6"/>
    </row>
    <row r="28" spans="2:16" ht="15.75" customHeight="1">
      <c r="B28" s="190"/>
      <c r="C28" s="191"/>
      <c r="D28" s="191"/>
      <c r="E28" s="191"/>
      <c r="F28" s="191"/>
      <c r="G28" s="191"/>
      <c r="H28" s="6"/>
      <c r="I28" s="6"/>
      <c r="J28" s="6"/>
      <c r="K28" s="6"/>
      <c r="L28" s="6"/>
      <c r="M28" s="6"/>
      <c r="N28" s="6"/>
      <c r="O28" s="6"/>
      <c r="P28" s="6"/>
    </row>
    <row r="29" spans="2:16" ht="3.75" customHeight="1" thickBot="1">
      <c r="B29" s="192"/>
      <c r="C29" s="193"/>
      <c r="D29" s="193"/>
      <c r="E29" s="193"/>
      <c r="F29" s="193"/>
      <c r="G29" s="193"/>
      <c r="H29" s="6"/>
      <c r="I29" s="6"/>
      <c r="J29" s="6"/>
      <c r="K29" s="6"/>
      <c r="L29" s="6"/>
      <c r="M29" s="6"/>
      <c r="N29" s="6"/>
      <c r="O29" s="6"/>
      <c r="P29" s="6"/>
    </row>
    <row r="30" spans="4:16" ht="19.5" customHeight="1">
      <c r="D30" s="22" t="s">
        <v>12</v>
      </c>
      <c r="E30" s="22">
        <v>2012</v>
      </c>
      <c r="F30" s="22">
        <v>2013</v>
      </c>
      <c r="G30" s="167">
        <v>2014</v>
      </c>
      <c r="H30" s="6"/>
      <c r="I30" s="6"/>
      <c r="J30" s="6"/>
      <c r="K30" s="6"/>
      <c r="L30" s="6"/>
      <c r="M30" s="6"/>
      <c r="N30" s="6"/>
      <c r="O30" s="6"/>
      <c r="P30" s="6"/>
    </row>
    <row r="31" spans="2:16" ht="12.75">
      <c r="B31" s="3">
        <v>1</v>
      </c>
      <c r="C31" s="2" t="s">
        <v>8</v>
      </c>
      <c r="D31" s="123">
        <v>14</v>
      </c>
      <c r="E31" s="124">
        <v>83505</v>
      </c>
      <c r="F31" s="124">
        <v>83505</v>
      </c>
      <c r="G31" s="124">
        <v>83505</v>
      </c>
      <c r="H31" s="48"/>
      <c r="I31" s="6"/>
      <c r="J31" s="6"/>
      <c r="K31" s="6"/>
      <c r="L31" s="6"/>
      <c r="M31" s="6"/>
      <c r="N31" s="6"/>
      <c r="O31" s="6"/>
      <c r="P31" s="6"/>
    </row>
    <row r="32" spans="2:16" ht="12.75">
      <c r="B32" s="3">
        <v>2</v>
      </c>
      <c r="C32" s="2" t="s">
        <v>9</v>
      </c>
      <c r="D32" s="2"/>
      <c r="E32" s="122">
        <v>17300</v>
      </c>
      <c r="F32" s="122">
        <v>17300</v>
      </c>
      <c r="G32" s="122">
        <v>17300</v>
      </c>
      <c r="H32" s="6"/>
      <c r="I32" s="6"/>
      <c r="J32" s="6"/>
      <c r="K32" s="6"/>
      <c r="L32" s="6"/>
      <c r="M32" s="6"/>
      <c r="N32" s="6"/>
      <c r="O32" s="6"/>
      <c r="P32" s="6"/>
    </row>
    <row r="33" spans="2:16" ht="12.75">
      <c r="B33" s="3">
        <v>3</v>
      </c>
      <c r="C33" s="2" t="s">
        <v>33</v>
      </c>
      <c r="D33" s="2"/>
      <c r="E33" s="122">
        <v>7000</v>
      </c>
      <c r="F33" s="122">
        <v>7000</v>
      </c>
      <c r="G33" s="122">
        <v>7000</v>
      </c>
      <c r="H33" s="6"/>
      <c r="I33" s="6"/>
      <c r="J33" s="6"/>
      <c r="K33" s="6"/>
      <c r="L33" s="6"/>
      <c r="M33" s="6"/>
      <c r="N33" s="6"/>
      <c r="O33" s="6"/>
      <c r="P33" s="6"/>
    </row>
    <row r="34" spans="2:16" ht="12.75">
      <c r="B34" s="3">
        <v>4</v>
      </c>
      <c r="C34" s="2" t="s">
        <v>10</v>
      </c>
      <c r="D34" s="2"/>
      <c r="E34" s="122"/>
      <c r="F34" s="122"/>
      <c r="G34" s="122"/>
      <c r="H34" s="6"/>
      <c r="I34" s="6"/>
      <c r="J34" s="6"/>
      <c r="K34" s="6"/>
      <c r="L34" s="6"/>
      <c r="M34" s="6"/>
      <c r="N34" s="6"/>
      <c r="O34" s="6"/>
      <c r="P34" s="6"/>
    </row>
    <row r="35" spans="2:16" ht="12.75">
      <c r="B35" s="3">
        <v>5</v>
      </c>
      <c r="C35" s="2" t="s">
        <v>11</v>
      </c>
      <c r="D35" s="2"/>
      <c r="E35" s="122"/>
      <c r="F35" s="122"/>
      <c r="G35" s="122"/>
      <c r="H35" s="6"/>
      <c r="I35" s="6"/>
      <c r="J35" s="6"/>
      <c r="K35" s="6"/>
      <c r="L35" s="6"/>
      <c r="M35" s="6"/>
      <c r="N35" s="6"/>
      <c r="O35" s="6"/>
      <c r="P35" s="6"/>
    </row>
    <row r="36" spans="2:16" ht="12.75">
      <c r="B36" s="21"/>
      <c r="C36" s="22" t="s">
        <v>34</v>
      </c>
      <c r="D36" s="22"/>
      <c r="E36" s="23">
        <f>SUM(E31:E35)</f>
        <v>107805</v>
      </c>
      <c r="F36" s="23">
        <f>SUM(F31:F35)</f>
        <v>107805</v>
      </c>
      <c r="G36" s="71">
        <f>SUM(G31:G35)</f>
        <v>107805</v>
      </c>
      <c r="H36" s="6"/>
      <c r="I36" s="6"/>
      <c r="J36" s="6"/>
      <c r="K36" s="6"/>
      <c r="L36" s="6"/>
      <c r="M36" s="6"/>
      <c r="N36" s="6"/>
      <c r="O36" s="6"/>
      <c r="P36" s="6"/>
    </row>
    <row r="37" spans="8:16" ht="12.75">
      <c r="H37" s="6"/>
      <c r="I37" s="6"/>
      <c r="J37" s="6"/>
      <c r="K37" s="6"/>
      <c r="L37" s="6"/>
      <c r="M37" s="6"/>
      <c r="N37" s="6"/>
      <c r="O37" s="6"/>
      <c r="P37" s="6"/>
    </row>
    <row r="38" spans="2:16" ht="12.75">
      <c r="B38" s="4"/>
      <c r="H38" s="6"/>
      <c r="I38" s="6"/>
      <c r="J38" s="6"/>
      <c r="K38" s="6"/>
      <c r="L38" s="6"/>
      <c r="M38" s="6"/>
      <c r="N38" s="6"/>
      <c r="O38" s="6"/>
      <c r="P38" s="6"/>
    </row>
    <row r="39" spans="2:16" ht="12.75">
      <c r="B39" s="194" t="s">
        <v>63</v>
      </c>
      <c r="C39" s="195"/>
      <c r="D39" s="195"/>
      <c r="E39" s="195"/>
      <c r="F39" s="195"/>
      <c r="G39" s="195"/>
      <c r="H39" s="6"/>
      <c r="I39" s="6"/>
      <c r="J39" s="6"/>
      <c r="K39" s="6"/>
      <c r="L39" s="6"/>
      <c r="M39" s="6"/>
      <c r="N39" s="6"/>
      <c r="O39" s="6"/>
      <c r="P39" s="6"/>
    </row>
    <row r="40" spans="2:16" ht="12.75">
      <c r="B40" s="196"/>
      <c r="C40" s="197"/>
      <c r="D40" s="197"/>
      <c r="E40" s="197"/>
      <c r="F40" s="197"/>
      <c r="G40" s="197"/>
      <c r="H40" s="6"/>
      <c r="I40" s="6"/>
      <c r="J40" s="6"/>
      <c r="K40" s="6"/>
      <c r="L40" s="6"/>
      <c r="M40" s="6"/>
      <c r="N40" s="6"/>
      <c r="O40" s="6"/>
      <c r="P40" s="6"/>
    </row>
    <row r="41" spans="2:16" ht="12.75">
      <c r="B41" s="198"/>
      <c r="C41" s="199"/>
      <c r="D41" s="199"/>
      <c r="E41" s="199"/>
      <c r="F41" s="199"/>
      <c r="G41" s="199"/>
      <c r="H41" s="6"/>
      <c r="I41" s="6"/>
      <c r="J41" s="6"/>
      <c r="K41" s="6"/>
      <c r="L41" s="6"/>
      <c r="M41" s="6"/>
      <c r="N41" s="6"/>
      <c r="O41" s="6"/>
      <c r="P41" s="6"/>
    </row>
    <row r="42" spans="2:16" ht="12.75">
      <c r="B42" s="200"/>
      <c r="C42" s="201"/>
      <c r="D42" s="201"/>
      <c r="E42" s="201"/>
      <c r="F42" s="201"/>
      <c r="G42" s="201"/>
      <c r="H42" s="6"/>
      <c r="I42" s="6"/>
      <c r="J42" s="6"/>
      <c r="K42" s="6"/>
      <c r="L42" s="6"/>
      <c r="M42" s="6"/>
      <c r="N42" s="6"/>
      <c r="O42" s="6"/>
      <c r="P42" s="6"/>
    </row>
    <row r="43" spans="8:16" ht="12.75">
      <c r="H43" s="6"/>
      <c r="I43" s="6"/>
      <c r="J43" s="6"/>
      <c r="K43" s="6"/>
      <c r="L43" s="6"/>
      <c r="M43" s="6"/>
      <c r="N43" s="6"/>
      <c r="O43" s="6"/>
      <c r="P43" s="6"/>
    </row>
    <row r="44" spans="8:16" ht="12.75">
      <c r="H44" s="6"/>
      <c r="I44" s="6"/>
      <c r="J44" s="6"/>
      <c r="K44" s="6"/>
      <c r="L44" s="6"/>
      <c r="M44" s="6"/>
      <c r="N44" s="6"/>
      <c r="O44" s="6"/>
      <c r="P44" s="6"/>
    </row>
    <row r="45" spans="2:16" ht="18.75" customHeight="1">
      <c r="B45" s="194" t="s">
        <v>14</v>
      </c>
      <c r="C45" s="195"/>
      <c r="D45" s="195"/>
      <c r="E45" s="195"/>
      <c r="F45" s="195"/>
      <c r="G45" s="195"/>
      <c r="H45" s="6"/>
      <c r="I45" s="6"/>
      <c r="J45" s="6"/>
      <c r="K45" s="6"/>
      <c r="L45" s="6"/>
      <c r="M45" s="6"/>
      <c r="N45" s="6"/>
      <c r="O45" s="6"/>
      <c r="P45" s="6"/>
    </row>
    <row r="46" spans="2:16" ht="12.75">
      <c r="B46" s="196"/>
      <c r="C46" s="197"/>
      <c r="D46" s="197"/>
      <c r="E46" s="197"/>
      <c r="F46" s="197"/>
      <c r="G46" s="197"/>
      <c r="H46" s="6"/>
      <c r="I46" s="6"/>
      <c r="J46" s="6"/>
      <c r="K46" s="6"/>
      <c r="L46" s="6"/>
      <c r="M46" s="6"/>
      <c r="N46" s="6"/>
      <c r="O46" s="6"/>
      <c r="P46" s="6"/>
    </row>
    <row r="47" spans="2:16" ht="1.5" customHeight="1">
      <c r="B47" s="198"/>
      <c r="C47" s="199"/>
      <c r="D47" s="199"/>
      <c r="E47" s="199"/>
      <c r="F47" s="199"/>
      <c r="G47" s="199"/>
      <c r="H47" s="6"/>
      <c r="I47" s="6"/>
      <c r="J47" s="6"/>
      <c r="K47" s="6"/>
      <c r="L47" s="6"/>
      <c r="M47" s="6"/>
      <c r="N47" s="6"/>
      <c r="O47" s="6"/>
      <c r="P47" s="6"/>
    </row>
    <row r="48" spans="2:16" ht="12.75">
      <c r="B48" s="198"/>
      <c r="C48" s="199"/>
      <c r="D48" s="199"/>
      <c r="E48" s="199"/>
      <c r="F48" s="199"/>
      <c r="G48" s="199"/>
      <c r="H48" s="6"/>
      <c r="I48" s="6"/>
      <c r="J48" s="6"/>
      <c r="K48" s="6"/>
      <c r="L48" s="6"/>
      <c r="M48" s="6"/>
      <c r="N48" s="6"/>
      <c r="O48" s="6"/>
      <c r="P48" s="6"/>
    </row>
    <row r="49" spans="2:16" ht="12.75">
      <c r="B49" s="200"/>
      <c r="C49" s="201"/>
      <c r="D49" s="201"/>
      <c r="E49" s="201"/>
      <c r="F49" s="201"/>
      <c r="G49" s="201"/>
      <c r="H49" s="6"/>
      <c r="I49" s="6"/>
      <c r="J49" s="6"/>
      <c r="K49" s="6"/>
      <c r="L49" s="6"/>
      <c r="M49" s="6"/>
      <c r="N49" s="6"/>
      <c r="O49" s="6"/>
      <c r="P49" s="6"/>
    </row>
    <row r="50" spans="8:16" ht="12.75">
      <c r="H50" s="6"/>
      <c r="I50" s="6"/>
      <c r="J50" s="6"/>
      <c r="K50" s="6"/>
      <c r="L50" s="6"/>
      <c r="M50" s="6"/>
      <c r="N50" s="6"/>
      <c r="O50" s="6"/>
      <c r="P50" s="6"/>
    </row>
    <row r="51" spans="8:16" ht="12.75">
      <c r="H51" s="6"/>
      <c r="I51" s="6"/>
      <c r="J51" s="6"/>
      <c r="K51" s="6"/>
      <c r="L51" s="6"/>
      <c r="M51" s="6"/>
      <c r="N51" s="6"/>
      <c r="O51" s="6"/>
      <c r="P51" s="6"/>
    </row>
    <row r="52" spans="8:16" ht="12.75">
      <c r="H52" s="6"/>
      <c r="I52" s="6"/>
      <c r="J52" s="6"/>
      <c r="K52" s="6"/>
      <c r="L52" s="6"/>
      <c r="M52" s="6"/>
      <c r="N52" s="6"/>
      <c r="O52" s="6"/>
      <c r="P52" s="6"/>
    </row>
    <row r="53" spans="8:16" ht="12.75">
      <c r="H53" s="6"/>
      <c r="I53" s="6"/>
      <c r="J53" s="6"/>
      <c r="K53" s="6"/>
      <c r="L53" s="6"/>
      <c r="M53" s="6"/>
      <c r="N53" s="6"/>
      <c r="O53" s="6"/>
      <c r="P53" s="6"/>
    </row>
    <row r="54" spans="8:16" ht="12.75">
      <c r="H54" s="6"/>
      <c r="I54" s="6"/>
      <c r="J54" s="6"/>
      <c r="K54" s="6"/>
      <c r="L54" s="6"/>
      <c r="M54" s="6"/>
      <c r="N54" s="6"/>
      <c r="O54" s="6"/>
      <c r="P54" s="6"/>
    </row>
    <row r="55" spans="8:16" ht="12.75">
      <c r="H55" s="6"/>
      <c r="I55" s="6"/>
      <c r="J55" s="6"/>
      <c r="K55" s="6"/>
      <c r="L55" s="6"/>
      <c r="M55" s="6"/>
      <c r="N55" s="6"/>
      <c r="O55" s="6"/>
      <c r="P55" s="6"/>
    </row>
  </sheetData>
  <sheetProtection/>
  <mergeCells count="14">
    <mergeCell ref="B46:G49"/>
    <mergeCell ref="B2:G2"/>
    <mergeCell ref="B6:G6"/>
    <mergeCell ref="B39:G39"/>
    <mergeCell ref="B40:G42"/>
    <mergeCell ref="B9:G9"/>
    <mergeCell ref="B11:G11"/>
    <mergeCell ref="B13:G13"/>
    <mergeCell ref="B19:G19"/>
    <mergeCell ref="B21:G23"/>
    <mergeCell ref="B25:G25"/>
    <mergeCell ref="B15:G17"/>
    <mergeCell ref="B27:G29"/>
    <mergeCell ref="B45:G45"/>
  </mergeCells>
  <printOptions/>
  <pageMargins left="0.75" right="0.75" top="0.4" bottom="0.37" header="0.31" footer="0.34"/>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indexed="13"/>
  </sheetPr>
  <dimension ref="B2:L36"/>
  <sheetViews>
    <sheetView zoomScalePageLayoutView="0" workbookViewId="0" topLeftCell="A1">
      <selection activeCell="F7" sqref="F7"/>
    </sheetView>
  </sheetViews>
  <sheetFormatPr defaultColWidth="9.140625" defaultRowHeight="12.75"/>
  <cols>
    <col min="1" max="1" width="0.5625" style="0" customWidth="1"/>
    <col min="2" max="2" width="11.8515625" style="0" customWidth="1"/>
    <col min="3" max="3" width="28.7109375" style="0" customWidth="1"/>
    <col min="4" max="4" width="11.28125" style="0" customWidth="1"/>
    <col min="5" max="5" width="9.8515625" style="0" customWidth="1"/>
    <col min="6" max="6" width="11.7109375" style="0" customWidth="1"/>
    <col min="7" max="7" width="14.57421875" style="0" customWidth="1"/>
  </cols>
  <sheetData>
    <row r="2" spans="2:7" ht="15.75">
      <c r="B2" s="202" t="s">
        <v>35</v>
      </c>
      <c r="C2" s="202"/>
      <c r="D2" s="202"/>
      <c r="E2" s="202"/>
      <c r="F2" s="202"/>
      <c r="G2" s="202"/>
    </row>
    <row r="4" spans="5:7" ht="12.75">
      <c r="E4" t="s">
        <v>104</v>
      </c>
      <c r="F4" s="207" t="s">
        <v>212</v>
      </c>
      <c r="G4" s="207"/>
    </row>
    <row r="5" ht="13.5" thickBot="1"/>
    <row r="6" spans="2:7" ht="45" customHeight="1" thickBot="1">
      <c r="B6" s="203" t="s">
        <v>167</v>
      </c>
      <c r="C6" s="204"/>
      <c r="D6" s="204"/>
      <c r="E6" s="204"/>
      <c r="F6" s="204"/>
      <c r="G6" s="254"/>
    </row>
    <row r="9" spans="2:7" ht="12.75">
      <c r="B9" s="175" t="s">
        <v>36</v>
      </c>
      <c r="C9" s="175"/>
      <c r="D9" s="175"/>
      <c r="E9" s="175"/>
      <c r="F9" s="175"/>
      <c r="G9" s="175"/>
    </row>
    <row r="10" ht="13.5" thickBot="1"/>
    <row r="11" spans="2:7" ht="51" customHeight="1" thickBot="1">
      <c r="B11" s="307" t="s">
        <v>75</v>
      </c>
      <c r="C11" s="308"/>
      <c r="D11" s="308"/>
      <c r="E11" s="308"/>
      <c r="F11" s="308"/>
      <c r="G11" s="309"/>
    </row>
    <row r="13" spans="2:7" ht="12.75">
      <c r="B13" s="175" t="s">
        <v>37</v>
      </c>
      <c r="C13" s="175"/>
      <c r="D13" s="175"/>
      <c r="E13" s="175"/>
      <c r="F13" s="175"/>
      <c r="G13" s="175"/>
    </row>
    <row r="14" ht="13.5" thickBot="1"/>
    <row r="15" spans="2:7" ht="12.75">
      <c r="B15" s="176" t="s">
        <v>168</v>
      </c>
      <c r="C15" s="218"/>
      <c r="D15" s="218"/>
      <c r="E15" s="218"/>
      <c r="F15" s="218"/>
      <c r="G15" s="219"/>
    </row>
    <row r="16" spans="2:7" ht="12.75">
      <c r="B16" s="220"/>
      <c r="C16" s="221"/>
      <c r="D16" s="221"/>
      <c r="E16" s="221"/>
      <c r="F16" s="221"/>
      <c r="G16" s="222"/>
    </row>
    <row r="17" spans="2:7" ht="32.25" customHeight="1" thickBot="1">
      <c r="B17" s="304"/>
      <c r="C17" s="305"/>
      <c r="D17" s="305"/>
      <c r="E17" s="305"/>
      <c r="F17" s="305"/>
      <c r="G17" s="306"/>
    </row>
    <row r="18" spans="2:7" ht="12.75">
      <c r="B18" s="16"/>
      <c r="C18" s="16"/>
      <c r="D18" s="17"/>
      <c r="E18" s="17"/>
      <c r="F18" s="17"/>
      <c r="G18" s="18"/>
    </row>
    <row r="19" spans="4:12" ht="12.75">
      <c r="D19" s="46" t="s">
        <v>12</v>
      </c>
      <c r="E19" s="46">
        <v>2012</v>
      </c>
      <c r="F19" s="46">
        <v>2013</v>
      </c>
      <c r="G19" s="46">
        <v>2014</v>
      </c>
      <c r="I19" s="41"/>
      <c r="J19" s="41"/>
      <c r="K19" s="41"/>
      <c r="L19" s="41"/>
    </row>
    <row r="20" spans="2:12" ht="12.75">
      <c r="B20" s="3">
        <v>1</v>
      </c>
      <c r="C20" s="2" t="s">
        <v>8</v>
      </c>
      <c r="D20" s="123">
        <v>19</v>
      </c>
      <c r="E20" s="124">
        <v>69357</v>
      </c>
      <c r="F20" s="124">
        <v>69357</v>
      </c>
      <c r="G20" s="124">
        <v>69357</v>
      </c>
      <c r="I20" s="41"/>
      <c r="J20" s="48"/>
      <c r="K20" s="48"/>
      <c r="L20" s="48"/>
    </row>
    <row r="21" spans="2:12" ht="12.75">
      <c r="B21" s="3">
        <v>2</v>
      </c>
      <c r="C21" s="2" t="s">
        <v>9</v>
      </c>
      <c r="D21" s="47"/>
      <c r="E21" s="122">
        <v>10000</v>
      </c>
      <c r="F21" s="122">
        <v>10000</v>
      </c>
      <c r="G21" s="122">
        <v>10000</v>
      </c>
      <c r="I21" s="49"/>
      <c r="J21" s="48"/>
      <c r="K21" s="48"/>
      <c r="L21" s="48"/>
    </row>
    <row r="22" spans="2:12" ht="12.75">
      <c r="B22" s="3">
        <v>3</v>
      </c>
      <c r="C22" s="2" t="s">
        <v>33</v>
      </c>
      <c r="D22" s="47"/>
      <c r="E22" s="27"/>
      <c r="F22" s="27"/>
      <c r="G22" s="27"/>
      <c r="I22" s="49"/>
      <c r="J22" s="48"/>
      <c r="K22" s="48"/>
      <c r="L22" s="48"/>
    </row>
    <row r="23" spans="2:12" ht="12.75">
      <c r="B23" s="3">
        <v>4</v>
      </c>
      <c r="C23" s="2" t="s">
        <v>103</v>
      </c>
      <c r="D23" s="47"/>
      <c r="E23" s="27"/>
      <c r="F23" s="27"/>
      <c r="G23" s="27"/>
      <c r="I23" s="49"/>
      <c r="J23" s="48"/>
      <c r="K23" s="48"/>
      <c r="L23" s="48"/>
    </row>
    <row r="24" spans="2:12" ht="12.75">
      <c r="B24" s="3">
        <v>5</v>
      </c>
      <c r="C24" s="2" t="s">
        <v>11</v>
      </c>
      <c r="D24" s="2"/>
      <c r="E24" s="26">
        <v>20000</v>
      </c>
      <c r="F24" s="26">
        <v>20000</v>
      </c>
      <c r="G24" s="26">
        <v>20000</v>
      </c>
      <c r="I24" s="49"/>
      <c r="J24" s="48"/>
      <c r="K24" s="48"/>
      <c r="L24" s="48"/>
    </row>
    <row r="25" spans="2:12" ht="12.75">
      <c r="B25" s="21"/>
      <c r="C25" s="22" t="s">
        <v>34</v>
      </c>
      <c r="D25" s="22"/>
      <c r="E25" s="23">
        <f>SUM(E20:E24)</f>
        <v>99357</v>
      </c>
      <c r="F25" s="23">
        <f>SUM(F20:F24)</f>
        <v>99357</v>
      </c>
      <c r="G25" s="23">
        <f>SUM(G20:G24)</f>
        <v>99357</v>
      </c>
      <c r="I25" s="41"/>
      <c r="J25" s="50"/>
      <c r="K25" s="50"/>
      <c r="L25" s="50"/>
    </row>
    <row r="27" ht="12.75">
      <c r="B27" s="4" t="s">
        <v>13</v>
      </c>
    </row>
    <row r="28" spans="2:7" ht="12.75">
      <c r="B28" s="194" t="s">
        <v>63</v>
      </c>
      <c r="C28" s="195"/>
      <c r="D28" s="195"/>
      <c r="E28" s="195"/>
      <c r="F28" s="195"/>
      <c r="G28" s="246"/>
    </row>
    <row r="29" spans="2:7" ht="12.75">
      <c r="B29" s="280" t="s">
        <v>76</v>
      </c>
      <c r="C29" s="281"/>
      <c r="D29" s="281"/>
      <c r="E29" s="281"/>
      <c r="F29" s="281"/>
      <c r="G29" s="282"/>
    </row>
    <row r="30" spans="2:7" ht="12.75">
      <c r="B30" s="283"/>
      <c r="C30" s="284"/>
      <c r="D30" s="284"/>
      <c r="E30" s="284"/>
      <c r="F30" s="284"/>
      <c r="G30" s="285"/>
    </row>
    <row r="33" spans="2:7" ht="12.75">
      <c r="B33" s="194" t="s">
        <v>14</v>
      </c>
      <c r="C33" s="195"/>
      <c r="D33" s="195"/>
      <c r="E33" s="195"/>
      <c r="F33" s="195"/>
      <c r="G33" s="246"/>
    </row>
    <row r="34" spans="2:7" ht="12.75">
      <c r="B34" s="280" t="s">
        <v>77</v>
      </c>
      <c r="C34" s="281"/>
      <c r="D34" s="281"/>
      <c r="E34" s="281"/>
      <c r="F34" s="281"/>
      <c r="G34" s="282"/>
    </row>
    <row r="35" spans="2:7" ht="9" customHeight="1">
      <c r="B35" s="294"/>
      <c r="C35" s="275"/>
      <c r="D35" s="275"/>
      <c r="E35" s="275"/>
      <c r="F35" s="275"/>
      <c r="G35" s="295"/>
    </row>
    <row r="36" spans="2:7" ht="12.75">
      <c r="B36" s="283"/>
      <c r="C36" s="284"/>
      <c r="D36" s="284"/>
      <c r="E36" s="284"/>
      <c r="F36" s="284"/>
      <c r="G36" s="285"/>
    </row>
  </sheetData>
  <sheetProtection/>
  <mergeCells count="11">
    <mergeCell ref="B2:G2"/>
    <mergeCell ref="B6:G6"/>
    <mergeCell ref="B9:G9"/>
    <mergeCell ref="B11:G11"/>
    <mergeCell ref="F4:G4"/>
    <mergeCell ref="B34:G36"/>
    <mergeCell ref="B28:G28"/>
    <mergeCell ref="B33:G33"/>
    <mergeCell ref="B13:G13"/>
    <mergeCell ref="B15:G17"/>
    <mergeCell ref="B29:G30"/>
  </mergeCells>
  <printOptions/>
  <pageMargins left="0.75" right="0.75" top="0.32" bottom="0.55" header="0.2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indexed="27"/>
  </sheetPr>
  <dimension ref="B2:L49"/>
  <sheetViews>
    <sheetView zoomScalePageLayoutView="0" workbookViewId="0" topLeftCell="A19">
      <selection activeCell="I5" sqref="I5"/>
    </sheetView>
  </sheetViews>
  <sheetFormatPr defaultColWidth="9.140625" defaultRowHeight="12.75"/>
  <cols>
    <col min="1" max="1" width="0.5625" style="0" customWidth="1"/>
    <col min="2" max="2" width="11.8515625" style="0" customWidth="1"/>
    <col min="3" max="3" width="28.7109375" style="0" customWidth="1"/>
    <col min="4" max="4" width="11.28125" style="0" customWidth="1"/>
    <col min="5" max="5" width="10.57421875" style="0" customWidth="1"/>
    <col min="6" max="6" width="11.7109375" style="0" customWidth="1"/>
    <col min="7" max="7" width="10.57421875" style="0" customWidth="1"/>
  </cols>
  <sheetData>
    <row r="2" spans="2:7" ht="15.75">
      <c r="B2" s="202" t="s">
        <v>38</v>
      </c>
      <c r="C2" s="202"/>
      <c r="D2" s="202"/>
      <c r="E2" s="202"/>
      <c r="F2" s="202"/>
      <c r="G2" s="202"/>
    </row>
    <row r="4" spans="5:7" ht="13.5" thickBot="1">
      <c r="E4" s="4" t="s">
        <v>104</v>
      </c>
      <c r="F4" s="207" t="s">
        <v>184</v>
      </c>
      <c r="G4" s="207"/>
    </row>
    <row r="5" spans="2:7" s="125" customFormat="1" ht="399.75" customHeight="1" thickBot="1">
      <c r="B5" s="310" t="s">
        <v>179</v>
      </c>
      <c r="C5" s="311"/>
      <c r="D5" s="311"/>
      <c r="E5" s="311"/>
      <c r="F5" s="311"/>
      <c r="G5" s="312"/>
    </row>
    <row r="6" ht="8.25" customHeight="1"/>
    <row r="7" spans="2:7" ht="13.5" customHeight="1">
      <c r="B7" s="231"/>
      <c r="C7" s="231"/>
      <c r="D7" s="231"/>
      <c r="E7" s="231"/>
      <c r="F7" s="231"/>
      <c r="G7" s="231"/>
    </row>
    <row r="8" spans="2:7" ht="12.75">
      <c r="B8" s="175" t="s">
        <v>39</v>
      </c>
      <c r="C8" s="175"/>
      <c r="D8" s="175"/>
      <c r="E8" s="175"/>
      <c r="F8" s="175"/>
      <c r="G8" s="175"/>
    </row>
    <row r="9" ht="13.5" thickBot="1"/>
    <row r="10" spans="2:7" ht="32.25" customHeight="1" thickBot="1">
      <c r="B10" s="307" t="s">
        <v>105</v>
      </c>
      <c r="C10" s="311"/>
      <c r="D10" s="311"/>
      <c r="E10" s="311"/>
      <c r="F10" s="311"/>
      <c r="G10" s="312"/>
    </row>
    <row r="11" ht="1.5" customHeight="1"/>
    <row r="12" spans="2:7" ht="12.75">
      <c r="B12" s="175" t="s">
        <v>40</v>
      </c>
      <c r="C12" s="175"/>
      <c r="D12" s="175"/>
      <c r="E12" s="175"/>
      <c r="F12" s="175"/>
      <c r="G12" s="175"/>
    </row>
    <row r="13" ht="3" customHeight="1" thickBot="1"/>
    <row r="14" spans="2:7" ht="12" customHeight="1">
      <c r="B14" s="182" t="s">
        <v>106</v>
      </c>
      <c r="C14" s="218"/>
      <c r="D14" s="218"/>
      <c r="E14" s="218"/>
      <c r="F14" s="218"/>
      <c r="G14" s="219"/>
    </row>
    <row r="15" spans="2:7" ht="21.75" customHeight="1" hidden="1">
      <c r="B15" s="220"/>
      <c r="C15" s="221"/>
      <c r="D15" s="221"/>
      <c r="E15" s="221"/>
      <c r="F15" s="221"/>
      <c r="G15" s="222"/>
    </row>
    <row r="16" spans="2:7" ht="21" customHeight="1" thickBot="1">
      <c r="B16" s="304"/>
      <c r="C16" s="305"/>
      <c r="D16" s="305"/>
      <c r="E16" s="305"/>
      <c r="F16" s="305"/>
      <c r="G16" s="306"/>
    </row>
    <row r="17" spans="2:7" ht="1.5" customHeight="1">
      <c r="B17" s="19"/>
      <c r="C17" s="19"/>
      <c r="D17" s="19"/>
      <c r="E17" s="19"/>
      <c r="F17" s="19"/>
      <c r="G17" s="19"/>
    </row>
    <row r="18" spans="2:7" ht="12.75">
      <c r="B18" s="175" t="s">
        <v>41</v>
      </c>
      <c r="C18" s="175"/>
      <c r="D18" s="175"/>
      <c r="E18" s="175"/>
      <c r="F18" s="175"/>
      <c r="G18" s="175"/>
    </row>
    <row r="19" ht="2.25" customHeight="1" thickBot="1"/>
    <row r="20" spans="2:7" ht="12.75">
      <c r="B20" s="182" t="s">
        <v>107</v>
      </c>
      <c r="C20" s="218"/>
      <c r="D20" s="218"/>
      <c r="E20" s="218"/>
      <c r="F20" s="218"/>
      <c r="G20" s="219"/>
    </row>
    <row r="21" spans="2:7" ht="12.75">
      <c r="B21" s="220"/>
      <c r="C21" s="221"/>
      <c r="D21" s="221"/>
      <c r="E21" s="221"/>
      <c r="F21" s="221"/>
      <c r="G21" s="222"/>
    </row>
    <row r="22" spans="2:7" ht="15" customHeight="1" thickBot="1">
      <c r="B22" s="304"/>
      <c r="C22" s="305"/>
      <c r="D22" s="305"/>
      <c r="E22" s="305"/>
      <c r="F22" s="305"/>
      <c r="G22" s="306"/>
    </row>
    <row r="23" spans="2:7" ht="12.75">
      <c r="B23" s="19"/>
      <c r="C23" s="19"/>
      <c r="D23" s="19"/>
      <c r="E23" s="19"/>
      <c r="F23" s="19"/>
      <c r="G23" s="19"/>
    </row>
    <row r="24" spans="4:12" ht="12.75">
      <c r="D24" s="22" t="s">
        <v>12</v>
      </c>
      <c r="E24" s="22">
        <v>2012</v>
      </c>
      <c r="F24" s="22">
        <v>2013</v>
      </c>
      <c r="G24" s="22">
        <v>2014</v>
      </c>
      <c r="I24" s="41"/>
      <c r="J24" s="41"/>
      <c r="K24" s="41"/>
      <c r="L24" s="41"/>
    </row>
    <row r="25" spans="2:12" ht="12.75">
      <c r="B25" s="3">
        <v>1</v>
      </c>
      <c r="C25" s="2" t="s">
        <v>8</v>
      </c>
      <c r="D25" s="123">
        <v>22</v>
      </c>
      <c r="E25" s="124">
        <v>88282</v>
      </c>
      <c r="F25" s="124">
        <v>88282</v>
      </c>
      <c r="G25" s="124">
        <v>88282</v>
      </c>
      <c r="H25" s="163"/>
      <c r="I25" s="41"/>
      <c r="J25" s="48"/>
      <c r="K25" s="48"/>
      <c r="L25" s="48"/>
    </row>
    <row r="26" spans="2:12" ht="12.75">
      <c r="B26" s="3">
        <v>2</v>
      </c>
      <c r="C26" s="2" t="s">
        <v>9</v>
      </c>
      <c r="D26" s="2"/>
      <c r="E26" s="122">
        <v>12000</v>
      </c>
      <c r="F26" s="122">
        <v>12000</v>
      </c>
      <c r="G26" s="122">
        <v>12000</v>
      </c>
      <c r="I26" s="49"/>
      <c r="J26" s="48"/>
      <c r="K26" s="48"/>
      <c r="L26" s="48"/>
    </row>
    <row r="27" spans="2:12" ht="12.75">
      <c r="B27" s="3">
        <v>3</v>
      </c>
      <c r="C27" s="2" t="s">
        <v>33</v>
      </c>
      <c r="D27" s="2"/>
      <c r="E27" s="122">
        <v>3500</v>
      </c>
      <c r="F27" s="122">
        <v>3500</v>
      </c>
      <c r="G27" s="122">
        <v>3500</v>
      </c>
      <c r="I27" s="49"/>
      <c r="J27" s="48"/>
      <c r="K27" s="48"/>
      <c r="L27" s="48"/>
    </row>
    <row r="28" spans="2:12" ht="12.75">
      <c r="B28" s="3">
        <v>4</v>
      </c>
      <c r="C28" s="2" t="s">
        <v>10</v>
      </c>
      <c r="D28" s="2"/>
      <c r="E28" s="122">
        <v>175000</v>
      </c>
      <c r="F28" s="122">
        <v>175000</v>
      </c>
      <c r="G28" s="122">
        <v>175000</v>
      </c>
      <c r="I28" s="49"/>
      <c r="J28" s="48"/>
      <c r="K28" s="48"/>
      <c r="L28" s="48"/>
    </row>
    <row r="29" spans="2:12" ht="12.75">
      <c r="B29" s="3">
        <v>5</v>
      </c>
      <c r="C29" s="2" t="s">
        <v>11</v>
      </c>
      <c r="D29" s="2"/>
      <c r="E29" s="26">
        <f>590000+580000</f>
        <v>1170000</v>
      </c>
      <c r="F29" s="26">
        <f>660000+700000</f>
        <v>1360000</v>
      </c>
      <c r="G29" s="26">
        <f>740000+850000</f>
        <v>1590000</v>
      </c>
      <c r="I29" s="49"/>
      <c r="J29" s="48"/>
      <c r="K29" s="48"/>
      <c r="L29" s="48"/>
    </row>
    <row r="30" spans="2:12" ht="12.75">
      <c r="B30" s="21"/>
      <c r="C30" s="22" t="s">
        <v>34</v>
      </c>
      <c r="D30" s="22"/>
      <c r="E30" s="23">
        <f>SUM(E25:E29)</f>
        <v>1448782</v>
      </c>
      <c r="F30" s="23">
        <f>SUM(F25:F29)</f>
        <v>1638782</v>
      </c>
      <c r="G30" s="23">
        <f>SUM(G25:G29)</f>
        <v>1868782</v>
      </c>
      <c r="I30" s="41"/>
      <c r="J30" s="50"/>
      <c r="K30" s="50"/>
      <c r="L30" s="50"/>
    </row>
    <row r="32" ht="12.75">
      <c r="B32" s="4" t="s">
        <v>13</v>
      </c>
    </row>
    <row r="34" spans="2:7" ht="12.75">
      <c r="B34" s="194" t="s">
        <v>63</v>
      </c>
      <c r="C34" s="313"/>
      <c r="D34" s="313"/>
      <c r="E34" s="313"/>
      <c r="F34" s="313"/>
      <c r="G34" s="314"/>
    </row>
    <row r="35" spans="2:7" ht="12.75">
      <c r="B35" s="280" t="s">
        <v>108</v>
      </c>
      <c r="C35" s="286"/>
      <c r="D35" s="286"/>
      <c r="E35" s="286"/>
      <c r="F35" s="286"/>
      <c r="G35" s="287"/>
    </row>
    <row r="36" spans="2:7" ht="12.75">
      <c r="B36" s="288"/>
      <c r="C36" s="221"/>
      <c r="D36" s="221"/>
      <c r="E36" s="221"/>
      <c r="F36" s="221"/>
      <c r="G36" s="290"/>
    </row>
    <row r="37" spans="2:7" ht="12.75">
      <c r="B37" s="288"/>
      <c r="C37" s="221"/>
      <c r="D37" s="221"/>
      <c r="E37" s="221"/>
      <c r="F37" s="221"/>
      <c r="G37" s="290"/>
    </row>
    <row r="38" spans="2:7" ht="11.25" customHeight="1">
      <c r="B38" s="288"/>
      <c r="C38" s="221"/>
      <c r="D38" s="221"/>
      <c r="E38" s="221"/>
      <c r="F38" s="221"/>
      <c r="G38" s="290"/>
    </row>
    <row r="39" spans="2:7" ht="6" customHeight="1" hidden="1">
      <c r="B39" s="288"/>
      <c r="C39" s="221"/>
      <c r="D39" s="221"/>
      <c r="E39" s="221"/>
      <c r="F39" s="221"/>
      <c r="G39" s="290"/>
    </row>
    <row r="40" spans="2:7" ht="12.75" hidden="1">
      <c r="B40" s="291"/>
      <c r="C40" s="292"/>
      <c r="D40" s="292"/>
      <c r="E40" s="292"/>
      <c r="F40" s="292"/>
      <c r="G40" s="293"/>
    </row>
    <row r="41" ht="1.5" customHeight="1" hidden="1"/>
    <row r="43" spans="2:7" ht="12.75">
      <c r="B43" s="194" t="s">
        <v>14</v>
      </c>
      <c r="C43" s="313"/>
      <c r="D43" s="313"/>
      <c r="E43" s="313"/>
      <c r="F43" s="313"/>
      <c r="G43" s="314"/>
    </row>
    <row r="44" spans="2:7" ht="12.75">
      <c r="B44" s="280" t="s">
        <v>109</v>
      </c>
      <c r="C44" s="286"/>
      <c r="D44" s="286"/>
      <c r="E44" s="286"/>
      <c r="F44" s="286"/>
      <c r="G44" s="287"/>
    </row>
    <row r="45" spans="2:7" ht="12.75">
      <c r="B45" s="288"/>
      <c r="C45" s="221"/>
      <c r="D45" s="221"/>
      <c r="E45" s="221"/>
      <c r="F45" s="221"/>
      <c r="G45" s="290"/>
    </row>
    <row r="46" spans="2:7" ht="12.75">
      <c r="B46" s="288"/>
      <c r="C46" s="221"/>
      <c r="D46" s="221"/>
      <c r="E46" s="221"/>
      <c r="F46" s="221"/>
      <c r="G46" s="290"/>
    </row>
    <row r="47" spans="2:7" ht="6.75" customHeight="1">
      <c r="B47" s="288"/>
      <c r="C47" s="221"/>
      <c r="D47" s="221"/>
      <c r="E47" s="221"/>
      <c r="F47" s="221"/>
      <c r="G47" s="290"/>
    </row>
    <row r="48" spans="2:7" ht="3.75" customHeight="1" hidden="1">
      <c r="B48" s="288"/>
      <c r="C48" s="221"/>
      <c r="D48" s="221"/>
      <c r="E48" s="221"/>
      <c r="F48" s="221"/>
      <c r="G48" s="290"/>
    </row>
    <row r="49" spans="2:7" ht="12.75" hidden="1">
      <c r="B49" s="291"/>
      <c r="C49" s="292"/>
      <c r="D49" s="292"/>
      <c r="E49" s="292"/>
      <c r="F49" s="292"/>
      <c r="G49" s="293"/>
    </row>
  </sheetData>
  <sheetProtection/>
  <mergeCells count="14">
    <mergeCell ref="B34:G34"/>
    <mergeCell ref="B35:G40"/>
    <mergeCell ref="B43:G43"/>
    <mergeCell ref="B44:G49"/>
    <mergeCell ref="B12:G12"/>
    <mergeCell ref="B14:G16"/>
    <mergeCell ref="B18:G18"/>
    <mergeCell ref="B20:G22"/>
    <mergeCell ref="B2:G2"/>
    <mergeCell ref="B5:G5"/>
    <mergeCell ref="B8:G8"/>
    <mergeCell ref="B10:G10"/>
    <mergeCell ref="F4:G4"/>
    <mergeCell ref="B7:G7"/>
  </mergeCells>
  <printOptions/>
  <pageMargins left="0.75" right="0.75" top="0.41" bottom="0.43" header="0.35" footer="0.38"/>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indexed="35"/>
  </sheetPr>
  <dimension ref="B2:J51"/>
  <sheetViews>
    <sheetView zoomScalePageLayoutView="0" workbookViewId="0" topLeftCell="A13">
      <selection activeCell="D34" sqref="D34"/>
    </sheetView>
  </sheetViews>
  <sheetFormatPr defaultColWidth="9.140625" defaultRowHeight="12.75"/>
  <cols>
    <col min="1" max="1" width="0.5625" style="0" customWidth="1"/>
    <col min="2" max="2" width="11.8515625" style="0" customWidth="1"/>
    <col min="3" max="3" width="28.7109375" style="0" customWidth="1"/>
    <col min="4" max="4" width="11.28125" style="0" customWidth="1"/>
    <col min="5" max="5" width="13.57421875" style="0" bestFit="1" customWidth="1"/>
    <col min="6" max="6" width="11.7109375" style="0" customWidth="1"/>
    <col min="7" max="7" width="13.28125" style="0" customWidth="1"/>
    <col min="10" max="10" width="10.28125" style="0" bestFit="1" customWidth="1"/>
  </cols>
  <sheetData>
    <row r="2" spans="2:7" ht="25.5" customHeight="1">
      <c r="B2" s="202" t="s">
        <v>42</v>
      </c>
      <c r="C2" s="202"/>
      <c r="D2" s="202"/>
      <c r="E2" s="202"/>
      <c r="F2" s="202"/>
      <c r="G2" s="202"/>
    </row>
    <row r="3" spans="5:7" ht="18.75" customHeight="1">
      <c r="E3" t="s">
        <v>104</v>
      </c>
      <c r="F3" s="207" t="s">
        <v>197</v>
      </c>
      <c r="G3" s="207"/>
    </row>
    <row r="4" ht="17.25" customHeight="1" thickBot="1"/>
    <row r="5" ht="13.5" hidden="1" thickBot="1"/>
    <row r="6" spans="2:7" ht="30.75" customHeight="1" thickBot="1">
      <c r="B6" s="203" t="s">
        <v>91</v>
      </c>
      <c r="C6" s="204"/>
      <c r="D6" s="204"/>
      <c r="E6" s="204"/>
      <c r="F6" s="204"/>
      <c r="G6" s="254"/>
    </row>
    <row r="8" ht="6" customHeight="1"/>
    <row r="9" spans="2:7" ht="12.75">
      <c r="B9" s="175" t="s">
        <v>43</v>
      </c>
      <c r="C9" s="175"/>
      <c r="D9" s="175"/>
      <c r="E9" s="175"/>
      <c r="F9" s="175"/>
      <c r="G9" s="175"/>
    </row>
    <row r="10" ht="13.5" thickBot="1"/>
    <row r="11" spans="2:7" ht="36.75" customHeight="1" thickBot="1">
      <c r="B11" s="307" t="s">
        <v>92</v>
      </c>
      <c r="C11" s="308"/>
      <c r="D11" s="308"/>
      <c r="E11" s="308"/>
      <c r="F11" s="308"/>
      <c r="G11" s="309"/>
    </row>
    <row r="13" spans="2:7" ht="12.75">
      <c r="B13" s="175" t="s">
        <v>44</v>
      </c>
      <c r="C13" s="175"/>
      <c r="D13" s="175"/>
      <c r="E13" s="175"/>
      <c r="F13" s="175"/>
      <c r="G13" s="175"/>
    </row>
    <row r="14" ht="13.5" thickBot="1"/>
    <row r="15" spans="2:7" ht="12.75">
      <c r="B15" s="182" t="s">
        <v>93</v>
      </c>
      <c r="C15" s="183"/>
      <c r="D15" s="183"/>
      <c r="E15" s="183"/>
      <c r="F15" s="183"/>
      <c r="G15" s="260"/>
    </row>
    <row r="16" spans="2:7" ht="16.5" customHeight="1">
      <c r="B16" s="184"/>
      <c r="C16" s="185"/>
      <c r="D16" s="185"/>
      <c r="E16" s="185"/>
      <c r="F16" s="185"/>
      <c r="G16" s="315"/>
    </row>
    <row r="17" spans="2:7" ht="15.75" customHeight="1" thickBot="1">
      <c r="B17" s="186"/>
      <c r="C17" s="187"/>
      <c r="D17" s="187"/>
      <c r="E17" s="187"/>
      <c r="F17" s="187"/>
      <c r="G17" s="261"/>
    </row>
    <row r="18" spans="2:7" ht="12.75">
      <c r="B18" s="19"/>
      <c r="C18" s="19"/>
      <c r="D18" s="19"/>
      <c r="E18" s="19"/>
      <c r="F18" s="19"/>
      <c r="G18" s="19"/>
    </row>
    <row r="19" spans="2:7" ht="12.75">
      <c r="B19" s="175" t="s">
        <v>45</v>
      </c>
      <c r="C19" s="175"/>
      <c r="D19" s="175"/>
      <c r="E19" s="175"/>
      <c r="F19" s="175"/>
      <c r="G19" s="175"/>
    </row>
    <row r="20" ht="13.5" thickBot="1"/>
    <row r="21" spans="2:7" ht="12.75">
      <c r="B21" s="182" t="s">
        <v>94</v>
      </c>
      <c r="C21" s="183"/>
      <c r="D21" s="183"/>
      <c r="E21" s="183"/>
      <c r="F21" s="183"/>
      <c r="G21" s="260"/>
    </row>
    <row r="22" spans="2:7" ht="12.75">
      <c r="B22" s="184"/>
      <c r="C22" s="185"/>
      <c r="D22" s="185"/>
      <c r="E22" s="185"/>
      <c r="F22" s="185"/>
      <c r="G22" s="315"/>
    </row>
    <row r="23" spans="2:7" ht="15" customHeight="1" thickBot="1">
      <c r="B23" s="186"/>
      <c r="C23" s="187"/>
      <c r="D23" s="187"/>
      <c r="E23" s="187"/>
      <c r="F23" s="187"/>
      <c r="G23" s="261"/>
    </row>
    <row r="24" spans="2:7" ht="9" customHeight="1">
      <c r="B24" s="19"/>
      <c r="C24" s="19"/>
      <c r="D24" s="19"/>
      <c r="E24" s="19"/>
      <c r="F24" s="19"/>
      <c r="G24" s="19"/>
    </row>
    <row r="25" spans="2:7" ht="9" customHeight="1">
      <c r="B25" s="19"/>
      <c r="C25" s="19"/>
      <c r="D25" s="19"/>
      <c r="E25" s="19"/>
      <c r="F25" s="19"/>
      <c r="G25" s="19"/>
    </row>
    <row r="26" spans="2:7" ht="16.5" customHeight="1">
      <c r="B26" s="175" t="s">
        <v>46</v>
      </c>
      <c r="C26" s="175"/>
      <c r="D26" s="175"/>
      <c r="E26" s="175"/>
      <c r="F26" s="175"/>
      <c r="G26" s="175"/>
    </row>
    <row r="27" ht="9" customHeight="1" thickBot="1"/>
    <row r="28" spans="2:7" ht="9" customHeight="1">
      <c r="B28" s="182" t="s">
        <v>95</v>
      </c>
      <c r="C28" s="183"/>
      <c r="D28" s="183"/>
      <c r="E28" s="183"/>
      <c r="F28" s="183"/>
      <c r="G28" s="260"/>
    </row>
    <row r="29" spans="2:7" ht="9" customHeight="1">
      <c r="B29" s="184"/>
      <c r="C29" s="185"/>
      <c r="D29" s="185"/>
      <c r="E29" s="185"/>
      <c r="F29" s="185"/>
      <c r="G29" s="315"/>
    </row>
    <row r="30" spans="2:7" ht="24.75" customHeight="1" thickBot="1">
      <c r="B30" s="186"/>
      <c r="C30" s="187"/>
      <c r="D30" s="187"/>
      <c r="E30" s="187"/>
      <c r="F30" s="187"/>
      <c r="G30" s="261"/>
    </row>
    <row r="31" spans="2:7" ht="12.75">
      <c r="B31" s="19"/>
      <c r="C31" s="19"/>
      <c r="D31" s="19"/>
      <c r="E31" s="19"/>
      <c r="F31" s="19"/>
      <c r="G31" s="19"/>
    </row>
    <row r="32" spans="4:7" ht="12.75">
      <c r="D32" s="22" t="s">
        <v>12</v>
      </c>
      <c r="E32" s="22">
        <v>2012</v>
      </c>
      <c r="F32" s="22">
        <v>2013</v>
      </c>
      <c r="G32" s="22">
        <v>2014</v>
      </c>
    </row>
    <row r="33" spans="2:8" ht="12.75">
      <c r="B33" s="3">
        <v>1</v>
      </c>
      <c r="C33" s="2" t="s">
        <v>8</v>
      </c>
      <c r="D33" s="22">
        <v>13</v>
      </c>
      <c r="E33" s="122">
        <v>70636</v>
      </c>
      <c r="F33" s="122">
        <v>70636</v>
      </c>
      <c r="G33" s="122">
        <v>70636</v>
      </c>
      <c r="H33" s="4"/>
    </row>
    <row r="34" spans="2:7" ht="12.75">
      <c r="B34" s="3">
        <v>2</v>
      </c>
      <c r="C34" s="2" t="s">
        <v>9</v>
      </c>
      <c r="D34" s="2"/>
      <c r="E34" s="122">
        <v>13927</v>
      </c>
      <c r="F34" s="122">
        <v>13927</v>
      </c>
      <c r="G34" s="122">
        <v>13927</v>
      </c>
    </row>
    <row r="35" spans="2:7" ht="12.75">
      <c r="B35" s="3">
        <v>3</v>
      </c>
      <c r="C35" s="2" t="s">
        <v>33</v>
      </c>
      <c r="D35" s="2"/>
      <c r="E35" s="122">
        <v>8800</v>
      </c>
      <c r="F35" s="122">
        <v>8800</v>
      </c>
      <c r="G35" s="122">
        <v>8800</v>
      </c>
    </row>
    <row r="36" spans="2:7" ht="12.75">
      <c r="B36" s="3">
        <v>4</v>
      </c>
      <c r="C36" s="2" t="s">
        <v>10</v>
      </c>
      <c r="D36" s="2"/>
      <c r="E36" s="122">
        <v>85000</v>
      </c>
      <c r="F36" s="122">
        <v>85000</v>
      </c>
      <c r="G36" s="122">
        <v>85000</v>
      </c>
    </row>
    <row r="37" spans="2:7" ht="12.75">
      <c r="B37" s="3">
        <v>5</v>
      </c>
      <c r="C37" s="2" t="s">
        <v>11</v>
      </c>
      <c r="D37" s="2"/>
      <c r="E37" s="122">
        <v>1975000</v>
      </c>
      <c r="F37" s="122">
        <v>2200000</v>
      </c>
      <c r="G37" s="122">
        <v>2220000</v>
      </c>
    </row>
    <row r="38" spans="2:10" ht="12.75">
      <c r="B38" s="21"/>
      <c r="C38" s="22" t="s">
        <v>34</v>
      </c>
      <c r="D38" s="22"/>
      <c r="E38" s="23">
        <f>SUM(E33:E37)</f>
        <v>2153363</v>
      </c>
      <c r="F38" s="23">
        <f>SUM(F33:F37)</f>
        <v>2378363</v>
      </c>
      <c r="G38" s="23">
        <f>SUM(G33:G37)</f>
        <v>2398363</v>
      </c>
      <c r="J38" s="28"/>
    </row>
    <row r="39" ht="12.75">
      <c r="E39" s="69"/>
    </row>
    <row r="40" ht="12.75">
      <c r="B40" s="4" t="s">
        <v>13</v>
      </c>
    </row>
    <row r="42" spans="2:7" ht="13.5" thickBot="1">
      <c r="B42" s="264" t="s">
        <v>63</v>
      </c>
      <c r="C42" s="265"/>
      <c r="D42" s="265"/>
      <c r="E42" s="265"/>
      <c r="F42" s="265"/>
      <c r="G42" s="266"/>
    </row>
    <row r="43" spans="2:7" ht="12.75">
      <c r="B43" s="271" t="s">
        <v>96</v>
      </c>
      <c r="C43" s="272"/>
      <c r="D43" s="272"/>
      <c r="E43" s="272"/>
      <c r="F43" s="272"/>
      <c r="G43" s="273"/>
    </row>
    <row r="44" spans="2:7" ht="12.75">
      <c r="B44" s="274"/>
      <c r="C44" s="275"/>
      <c r="D44" s="275"/>
      <c r="E44" s="275"/>
      <c r="F44" s="275"/>
      <c r="G44" s="276"/>
    </row>
    <row r="45" spans="2:7" ht="6.75" customHeight="1" thickBot="1">
      <c r="B45" s="277"/>
      <c r="C45" s="278"/>
      <c r="D45" s="278"/>
      <c r="E45" s="278"/>
      <c r="F45" s="278"/>
      <c r="G45" s="279"/>
    </row>
    <row r="48" spans="2:7" ht="13.5" thickBot="1">
      <c r="B48" s="264" t="s">
        <v>14</v>
      </c>
      <c r="C48" s="265"/>
      <c r="D48" s="265"/>
      <c r="E48" s="265"/>
      <c r="F48" s="265"/>
      <c r="G48" s="266"/>
    </row>
    <row r="49" spans="2:7" ht="12.75">
      <c r="B49" s="271" t="s">
        <v>97</v>
      </c>
      <c r="C49" s="272"/>
      <c r="D49" s="272"/>
      <c r="E49" s="272"/>
      <c r="F49" s="272"/>
      <c r="G49" s="273"/>
    </row>
    <row r="50" spans="2:7" ht="12.75">
      <c r="B50" s="274"/>
      <c r="C50" s="275"/>
      <c r="D50" s="275"/>
      <c r="E50" s="275"/>
      <c r="F50" s="275"/>
      <c r="G50" s="276"/>
    </row>
    <row r="51" spans="2:7" ht="3" customHeight="1" thickBot="1">
      <c r="B51" s="277"/>
      <c r="C51" s="278"/>
      <c r="D51" s="278"/>
      <c r="E51" s="278"/>
      <c r="F51" s="278"/>
      <c r="G51" s="279"/>
    </row>
  </sheetData>
  <sheetProtection/>
  <mergeCells count="15">
    <mergeCell ref="B49:G51"/>
    <mergeCell ref="B9:G9"/>
    <mergeCell ref="B11:G11"/>
    <mergeCell ref="B13:G13"/>
    <mergeCell ref="B15:G17"/>
    <mergeCell ref="B19:G19"/>
    <mergeCell ref="B21:G23"/>
    <mergeCell ref="B42:G42"/>
    <mergeCell ref="B43:G45"/>
    <mergeCell ref="B26:G26"/>
    <mergeCell ref="B28:G30"/>
    <mergeCell ref="B2:G2"/>
    <mergeCell ref="B6:G6"/>
    <mergeCell ref="F3:G3"/>
    <mergeCell ref="B48:G48"/>
  </mergeCells>
  <printOptions/>
  <pageMargins left="0.75" right="0.75" top="0.58" bottom="0.56"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B2:I50"/>
  <sheetViews>
    <sheetView zoomScalePageLayoutView="0" workbookViewId="0" topLeftCell="A19">
      <selection activeCell="D33" sqref="D33"/>
    </sheetView>
  </sheetViews>
  <sheetFormatPr defaultColWidth="9.140625" defaultRowHeight="12.75"/>
  <cols>
    <col min="1" max="1" width="0.5625" style="0" customWidth="1"/>
    <col min="2" max="2" width="11.8515625" style="0" customWidth="1"/>
    <col min="3" max="3" width="28.7109375" style="0" customWidth="1"/>
    <col min="4" max="4" width="11.28125" style="0" customWidth="1"/>
    <col min="5" max="5" width="13.57421875" style="0" bestFit="1" customWidth="1"/>
    <col min="6" max="6" width="11.7109375" style="0" customWidth="1"/>
    <col min="7" max="7" width="13.28125" style="0" customWidth="1"/>
    <col min="8" max="8" width="9.28125" style="0" bestFit="1" customWidth="1"/>
    <col min="9" max="9" width="11.8515625" style="0" customWidth="1"/>
  </cols>
  <sheetData>
    <row r="2" spans="2:7" ht="15.75">
      <c r="B2" s="202" t="s">
        <v>164</v>
      </c>
      <c r="C2" s="202"/>
      <c r="D2" s="202"/>
      <c r="E2" s="202"/>
      <c r="F2" s="202"/>
      <c r="G2" s="202"/>
    </row>
    <row r="3" spans="5:7" ht="12.75">
      <c r="E3" t="s">
        <v>104</v>
      </c>
      <c r="F3" s="4" t="s">
        <v>198</v>
      </c>
      <c r="G3" s="4"/>
    </row>
    <row r="4" ht="14.25" customHeight="1" thickBot="1"/>
    <row r="5" ht="13.5" hidden="1" thickBot="1"/>
    <row r="6" spans="2:7" ht="30.75" customHeight="1" thickBot="1">
      <c r="B6" s="203" t="s">
        <v>91</v>
      </c>
      <c r="C6" s="204"/>
      <c r="D6" s="204"/>
      <c r="E6" s="204"/>
      <c r="F6" s="204"/>
      <c r="G6" s="254"/>
    </row>
    <row r="8" spans="2:7" ht="12.75">
      <c r="B8" s="175" t="s">
        <v>43</v>
      </c>
      <c r="C8" s="175"/>
      <c r="D8" s="175"/>
      <c r="E8" s="175"/>
      <c r="F8" s="175"/>
      <c r="G8" s="175"/>
    </row>
    <row r="9" ht="13.5" thickBot="1"/>
    <row r="10" spans="2:7" ht="36.75" customHeight="1" thickBot="1">
      <c r="B10" s="307" t="s">
        <v>92</v>
      </c>
      <c r="C10" s="308"/>
      <c r="D10" s="308"/>
      <c r="E10" s="308"/>
      <c r="F10" s="308"/>
      <c r="G10" s="309"/>
    </row>
    <row r="12" spans="2:7" ht="12.75">
      <c r="B12" s="175" t="s">
        <v>44</v>
      </c>
      <c r="C12" s="175"/>
      <c r="D12" s="175"/>
      <c r="E12" s="175"/>
      <c r="F12" s="175"/>
      <c r="G12" s="175"/>
    </row>
    <row r="13" ht="13.5" thickBot="1"/>
    <row r="14" spans="2:7" ht="12.75">
      <c r="B14" s="182" t="s">
        <v>93</v>
      </c>
      <c r="C14" s="183"/>
      <c r="D14" s="183"/>
      <c r="E14" s="183"/>
      <c r="F14" s="183"/>
      <c r="G14" s="260"/>
    </row>
    <row r="15" spans="2:7" ht="16.5" customHeight="1">
      <c r="B15" s="184"/>
      <c r="C15" s="185"/>
      <c r="D15" s="185"/>
      <c r="E15" s="185"/>
      <c r="F15" s="185"/>
      <c r="G15" s="315"/>
    </row>
    <row r="16" spans="2:7" ht="15.75" customHeight="1" thickBot="1">
      <c r="B16" s="186"/>
      <c r="C16" s="187"/>
      <c r="D16" s="187"/>
      <c r="E16" s="187"/>
      <c r="F16" s="187"/>
      <c r="G16" s="261"/>
    </row>
    <row r="17" spans="2:7" ht="12.75">
      <c r="B17" s="19"/>
      <c r="C17" s="19"/>
      <c r="D17" s="19"/>
      <c r="E17" s="19"/>
      <c r="F17" s="19"/>
      <c r="G17" s="19"/>
    </row>
    <row r="18" spans="2:7" ht="12.75">
      <c r="B18" s="175" t="s">
        <v>45</v>
      </c>
      <c r="C18" s="175"/>
      <c r="D18" s="175"/>
      <c r="E18" s="175"/>
      <c r="F18" s="175"/>
      <c r="G18" s="175"/>
    </row>
    <row r="19" ht="13.5" thickBot="1"/>
    <row r="20" spans="2:7" ht="12.75">
      <c r="B20" s="182" t="s">
        <v>94</v>
      </c>
      <c r="C20" s="183"/>
      <c r="D20" s="183"/>
      <c r="E20" s="183"/>
      <c r="F20" s="183"/>
      <c r="G20" s="260"/>
    </row>
    <row r="21" spans="2:7" ht="12.75">
      <c r="B21" s="184"/>
      <c r="C21" s="185"/>
      <c r="D21" s="185"/>
      <c r="E21" s="185"/>
      <c r="F21" s="185"/>
      <c r="G21" s="315"/>
    </row>
    <row r="22" spans="2:7" ht="15" customHeight="1" thickBot="1">
      <c r="B22" s="186"/>
      <c r="C22" s="187"/>
      <c r="D22" s="187"/>
      <c r="E22" s="187"/>
      <c r="F22" s="187"/>
      <c r="G22" s="261"/>
    </row>
    <row r="23" spans="2:7" ht="9" customHeight="1">
      <c r="B23" s="19"/>
      <c r="C23" s="19"/>
      <c r="D23" s="19"/>
      <c r="E23" s="19"/>
      <c r="F23" s="19"/>
      <c r="G23" s="19"/>
    </row>
    <row r="24" spans="2:7" ht="9" customHeight="1">
      <c r="B24" s="19"/>
      <c r="C24" s="19"/>
      <c r="D24" s="19"/>
      <c r="E24" s="19"/>
      <c r="F24" s="19"/>
      <c r="G24" s="19"/>
    </row>
    <row r="25" spans="2:7" ht="16.5" customHeight="1">
      <c r="B25" s="175" t="s">
        <v>46</v>
      </c>
      <c r="C25" s="175"/>
      <c r="D25" s="175"/>
      <c r="E25" s="175"/>
      <c r="F25" s="175"/>
      <c r="G25" s="175"/>
    </row>
    <row r="26" ht="9" customHeight="1" thickBot="1"/>
    <row r="27" spans="2:7" ht="9" customHeight="1">
      <c r="B27" s="182" t="s">
        <v>95</v>
      </c>
      <c r="C27" s="183"/>
      <c r="D27" s="183"/>
      <c r="E27" s="183"/>
      <c r="F27" s="183"/>
      <c r="G27" s="260"/>
    </row>
    <row r="28" spans="2:7" ht="9" customHeight="1">
      <c r="B28" s="184"/>
      <c r="C28" s="185"/>
      <c r="D28" s="185"/>
      <c r="E28" s="185"/>
      <c r="F28" s="185"/>
      <c r="G28" s="315"/>
    </row>
    <row r="29" spans="2:7" ht="24.75" customHeight="1" thickBot="1">
      <c r="B29" s="186"/>
      <c r="C29" s="187"/>
      <c r="D29" s="187"/>
      <c r="E29" s="187"/>
      <c r="F29" s="187"/>
      <c r="G29" s="261"/>
    </row>
    <row r="30" spans="2:7" ht="12.75">
      <c r="B30" s="19"/>
      <c r="C30" s="19"/>
      <c r="D30" s="19"/>
      <c r="E30" s="19"/>
      <c r="F30" s="19"/>
      <c r="G30" s="19"/>
    </row>
    <row r="31" spans="4:7" ht="12.75">
      <c r="D31" s="22" t="s">
        <v>12</v>
      </c>
      <c r="E31" s="22">
        <v>2012</v>
      </c>
      <c r="F31" s="22">
        <v>2013</v>
      </c>
      <c r="G31" s="22">
        <v>2014</v>
      </c>
    </row>
    <row r="32" spans="2:9" ht="12.75">
      <c r="B32" s="3">
        <v>1</v>
      </c>
      <c r="C32" s="2" t="s">
        <v>8</v>
      </c>
      <c r="D32" s="22">
        <v>2326</v>
      </c>
      <c r="E32" s="27">
        <v>11096012</v>
      </c>
      <c r="F32" s="27">
        <v>11096013</v>
      </c>
      <c r="G32" s="27">
        <v>11096014</v>
      </c>
      <c r="H32" s="48"/>
      <c r="I32" s="6"/>
    </row>
    <row r="33" spans="2:9" ht="12.75">
      <c r="B33" s="3">
        <v>2</v>
      </c>
      <c r="C33" s="2" t="s">
        <v>9</v>
      </c>
      <c r="D33" s="2"/>
      <c r="E33" s="27">
        <f>682500+221000</f>
        <v>903500</v>
      </c>
      <c r="F33" s="27">
        <f>682500+221000</f>
        <v>903500</v>
      </c>
      <c r="G33" s="27">
        <f>682500+221000</f>
        <v>903500</v>
      </c>
      <c r="H33" s="48"/>
      <c r="I33" s="6"/>
    </row>
    <row r="34" spans="2:8" ht="12.75">
      <c r="B34" s="3">
        <v>3</v>
      </c>
      <c r="C34" s="2" t="s">
        <v>33</v>
      </c>
      <c r="D34" s="2"/>
      <c r="E34" s="27">
        <f>209429+73571</f>
        <v>283000</v>
      </c>
      <c r="F34" s="27">
        <f>209429+73571</f>
        <v>283000</v>
      </c>
      <c r="G34" s="27">
        <f>209429+73571</f>
        <v>283000</v>
      </c>
      <c r="H34" s="53"/>
    </row>
    <row r="35" spans="2:7" ht="12.75">
      <c r="B35" s="3">
        <v>4</v>
      </c>
      <c r="C35" s="2" t="s">
        <v>10</v>
      </c>
      <c r="D35" s="2"/>
      <c r="E35" s="20"/>
      <c r="F35" s="20"/>
      <c r="G35" s="20"/>
    </row>
    <row r="36" spans="2:7" ht="12.75">
      <c r="B36" s="3">
        <v>5</v>
      </c>
      <c r="C36" s="2" t="s">
        <v>11</v>
      </c>
      <c r="D36" s="2"/>
      <c r="E36" s="20"/>
      <c r="F36" s="20"/>
      <c r="G36" s="20"/>
    </row>
    <row r="37" spans="2:9" ht="12.75">
      <c r="B37" s="21"/>
      <c r="C37" s="22" t="s">
        <v>34</v>
      </c>
      <c r="D37" s="22"/>
      <c r="E37" s="23">
        <f>SUM(E32:E36)</f>
        <v>12282512</v>
      </c>
      <c r="F37" s="23">
        <f>SUM(F32:F36)</f>
        <v>12282513</v>
      </c>
      <c r="G37" s="23">
        <f>SUM(G32:G36)</f>
        <v>12282514</v>
      </c>
      <c r="H37" s="28"/>
      <c r="I37" s="28"/>
    </row>
    <row r="38" spans="5:7" ht="12.75">
      <c r="E38" s="69"/>
      <c r="F38" s="69"/>
      <c r="G38" s="69"/>
    </row>
    <row r="39" spans="2:9" ht="12.75">
      <c r="B39" s="4" t="s">
        <v>13</v>
      </c>
      <c r="E39" s="53"/>
      <c r="F39" s="53"/>
      <c r="G39" s="53"/>
      <c r="I39" s="28"/>
    </row>
    <row r="41" spans="2:7" ht="13.5" thickBot="1">
      <c r="B41" s="264" t="s">
        <v>63</v>
      </c>
      <c r="C41" s="265"/>
      <c r="D41" s="265"/>
      <c r="E41" s="265"/>
      <c r="F41" s="265"/>
      <c r="G41" s="266"/>
    </row>
    <row r="42" spans="2:7" ht="12.75">
      <c r="B42" s="271" t="s">
        <v>96</v>
      </c>
      <c r="C42" s="272"/>
      <c r="D42" s="272"/>
      <c r="E42" s="272"/>
      <c r="F42" s="272"/>
      <c r="G42" s="273"/>
    </row>
    <row r="43" spans="2:7" ht="12.75">
      <c r="B43" s="274"/>
      <c r="C43" s="275"/>
      <c r="D43" s="275"/>
      <c r="E43" s="275"/>
      <c r="F43" s="275"/>
      <c r="G43" s="276"/>
    </row>
    <row r="44" spans="2:7" ht="6.75" customHeight="1" thickBot="1">
      <c r="B44" s="277"/>
      <c r="C44" s="278"/>
      <c r="D44" s="278"/>
      <c r="E44" s="278"/>
      <c r="F44" s="278"/>
      <c r="G44" s="279"/>
    </row>
    <row r="47" spans="2:7" ht="13.5" thickBot="1">
      <c r="B47" s="264" t="s">
        <v>14</v>
      </c>
      <c r="C47" s="265"/>
      <c r="D47" s="265"/>
      <c r="E47" s="265"/>
      <c r="F47" s="265"/>
      <c r="G47" s="266"/>
    </row>
    <row r="48" spans="2:7" ht="12.75">
      <c r="B48" s="271" t="s">
        <v>97</v>
      </c>
      <c r="C48" s="272"/>
      <c r="D48" s="272"/>
      <c r="E48" s="272"/>
      <c r="F48" s="272"/>
      <c r="G48" s="273"/>
    </row>
    <row r="49" spans="2:7" ht="12.75">
      <c r="B49" s="274"/>
      <c r="C49" s="275"/>
      <c r="D49" s="275"/>
      <c r="E49" s="275"/>
      <c r="F49" s="275"/>
      <c r="G49" s="276"/>
    </row>
    <row r="50" spans="2:7" ht="3" customHeight="1" thickBot="1">
      <c r="B50" s="277"/>
      <c r="C50" s="278"/>
      <c r="D50" s="278"/>
      <c r="E50" s="278"/>
      <c r="F50" s="278"/>
      <c r="G50" s="279"/>
    </row>
  </sheetData>
  <sheetProtection/>
  <mergeCells count="14">
    <mergeCell ref="B18:G18"/>
    <mergeCell ref="B20:G22"/>
    <mergeCell ref="B47:G47"/>
    <mergeCell ref="B48:G50"/>
    <mergeCell ref="B25:G25"/>
    <mergeCell ref="B27:G29"/>
    <mergeCell ref="B41:G41"/>
    <mergeCell ref="B42:G44"/>
    <mergeCell ref="B2:G2"/>
    <mergeCell ref="B6:G6"/>
    <mergeCell ref="B8:G8"/>
    <mergeCell ref="B10:G10"/>
    <mergeCell ref="B12:G12"/>
    <mergeCell ref="B14:G16"/>
  </mergeCells>
  <printOptions/>
  <pageMargins left="0.75" right="0.75" top="0.56" bottom="0.57"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indexed="29"/>
  </sheetPr>
  <dimension ref="B2:L48"/>
  <sheetViews>
    <sheetView zoomScalePageLayoutView="0" workbookViewId="0" topLeftCell="A10">
      <selection activeCell="K29" sqref="K29"/>
    </sheetView>
  </sheetViews>
  <sheetFormatPr defaultColWidth="9.140625" defaultRowHeight="12.75"/>
  <cols>
    <col min="1" max="1" width="0.5625" style="0" customWidth="1"/>
    <col min="2" max="2" width="11.8515625" style="0" customWidth="1"/>
    <col min="3" max="3" width="28.7109375" style="0" customWidth="1"/>
    <col min="4" max="4" width="11.28125" style="0" customWidth="1"/>
    <col min="5" max="5" width="9.8515625" style="0" customWidth="1"/>
    <col min="6" max="6" width="11.7109375" style="0" customWidth="1"/>
    <col min="7" max="7" width="13.28125" style="0" customWidth="1"/>
    <col min="10" max="11" width="10.28125" style="0" bestFit="1" customWidth="1"/>
  </cols>
  <sheetData>
    <row r="2" spans="2:7" ht="15.75">
      <c r="B2" s="202" t="s">
        <v>47</v>
      </c>
      <c r="C2" s="202"/>
      <c r="D2" s="202"/>
      <c r="E2" s="202"/>
      <c r="F2" s="202"/>
      <c r="G2" s="202"/>
    </row>
    <row r="3" spans="5:7" ht="12.75">
      <c r="E3" t="s">
        <v>104</v>
      </c>
      <c r="F3" s="4" t="s">
        <v>199</v>
      </c>
      <c r="G3" s="4"/>
    </row>
    <row r="4" ht="12.75" customHeight="1" thickBot="1"/>
    <row r="5" ht="13.5" hidden="1" thickBot="1"/>
    <row r="6" spans="2:7" ht="54.75" customHeight="1" thickBot="1">
      <c r="B6" s="203" t="s">
        <v>64</v>
      </c>
      <c r="C6" s="204"/>
      <c r="D6" s="204"/>
      <c r="E6" s="204"/>
      <c r="F6" s="204"/>
      <c r="G6" s="254"/>
    </row>
    <row r="8" ht="6" customHeight="1"/>
    <row r="9" spans="2:7" ht="12.75">
      <c r="B9" s="175" t="s">
        <v>43</v>
      </c>
      <c r="C9" s="175"/>
      <c r="D9" s="175"/>
      <c r="E9" s="175"/>
      <c r="F9" s="175"/>
      <c r="G9" s="175"/>
    </row>
    <row r="10" ht="13.5" thickBot="1"/>
    <row r="11" spans="2:7" ht="36.75" customHeight="1" thickBot="1">
      <c r="B11" s="307" t="s">
        <v>65</v>
      </c>
      <c r="C11" s="308"/>
      <c r="D11" s="308"/>
      <c r="E11" s="308"/>
      <c r="F11" s="308"/>
      <c r="G11" s="309"/>
    </row>
    <row r="13" spans="2:7" ht="12.75">
      <c r="B13" s="175" t="s">
        <v>48</v>
      </c>
      <c r="C13" s="175"/>
      <c r="D13" s="175"/>
      <c r="E13" s="175"/>
      <c r="F13" s="175"/>
      <c r="G13" s="175"/>
    </row>
    <row r="14" ht="13.5" thickBot="1"/>
    <row r="15" spans="2:7" ht="12.75">
      <c r="B15" s="182" t="s">
        <v>66</v>
      </c>
      <c r="C15" s="183"/>
      <c r="D15" s="183"/>
      <c r="E15" s="183"/>
      <c r="F15" s="183"/>
      <c r="G15" s="260"/>
    </row>
    <row r="16" spans="2:7" ht="16.5" customHeight="1">
      <c r="B16" s="184"/>
      <c r="C16" s="185"/>
      <c r="D16" s="185"/>
      <c r="E16" s="185"/>
      <c r="F16" s="185"/>
      <c r="G16" s="315"/>
    </row>
    <row r="17" spans="2:7" ht="15.75" customHeight="1" thickBot="1">
      <c r="B17" s="186"/>
      <c r="C17" s="187"/>
      <c r="D17" s="187"/>
      <c r="E17" s="187"/>
      <c r="F17" s="187"/>
      <c r="G17" s="261"/>
    </row>
    <row r="18" spans="2:7" ht="12.75">
      <c r="B18" s="19"/>
      <c r="C18" s="19"/>
      <c r="D18" s="19"/>
      <c r="E18" s="19"/>
      <c r="F18" s="19"/>
      <c r="G18" s="19"/>
    </row>
    <row r="19" spans="2:7" ht="12.75">
      <c r="B19" s="175" t="s">
        <v>49</v>
      </c>
      <c r="C19" s="175"/>
      <c r="D19" s="175"/>
      <c r="E19" s="175"/>
      <c r="F19" s="175"/>
      <c r="G19" s="175"/>
    </row>
    <row r="20" ht="13.5" thickBot="1"/>
    <row r="21" spans="2:7" ht="12.75">
      <c r="B21" s="182" t="s">
        <v>67</v>
      </c>
      <c r="C21" s="183"/>
      <c r="D21" s="183"/>
      <c r="E21" s="183"/>
      <c r="F21" s="183"/>
      <c r="G21" s="260"/>
    </row>
    <row r="22" spans="2:7" ht="12.75">
      <c r="B22" s="184"/>
      <c r="C22" s="185"/>
      <c r="D22" s="185"/>
      <c r="E22" s="185"/>
      <c r="F22" s="185"/>
      <c r="G22" s="315"/>
    </row>
    <row r="23" spans="2:7" ht="15" customHeight="1" thickBot="1">
      <c r="B23" s="186"/>
      <c r="C23" s="187"/>
      <c r="D23" s="187"/>
      <c r="E23" s="187"/>
      <c r="F23" s="187"/>
      <c r="G23" s="261"/>
    </row>
    <row r="24" spans="2:7" ht="9" customHeight="1">
      <c r="B24" s="19"/>
      <c r="C24" s="19"/>
      <c r="D24" s="19"/>
      <c r="E24" s="19"/>
      <c r="F24" s="19"/>
      <c r="G24" s="19"/>
    </row>
    <row r="25" spans="2:7" ht="16.5" customHeight="1">
      <c r="B25" s="175" t="s">
        <v>50</v>
      </c>
      <c r="C25" s="175"/>
      <c r="D25" s="175"/>
      <c r="E25" s="175"/>
      <c r="F25" s="175"/>
      <c r="G25" s="175"/>
    </row>
    <row r="26" ht="9" customHeight="1" thickBot="1"/>
    <row r="27" spans="2:7" ht="9" customHeight="1">
      <c r="B27" s="182" t="s">
        <v>68</v>
      </c>
      <c r="C27" s="183"/>
      <c r="D27" s="183"/>
      <c r="E27" s="183"/>
      <c r="F27" s="183"/>
      <c r="G27" s="260"/>
    </row>
    <row r="28" spans="2:7" ht="9" customHeight="1">
      <c r="B28" s="184"/>
      <c r="C28" s="185"/>
      <c r="D28" s="185"/>
      <c r="E28" s="185"/>
      <c r="F28" s="185"/>
      <c r="G28" s="315"/>
    </row>
    <row r="29" spans="2:7" ht="24.75" customHeight="1" thickBot="1">
      <c r="B29" s="186"/>
      <c r="C29" s="187"/>
      <c r="D29" s="187"/>
      <c r="E29" s="187"/>
      <c r="F29" s="187"/>
      <c r="G29" s="261"/>
    </row>
    <row r="30" spans="2:7" ht="12.75">
      <c r="B30" s="19"/>
      <c r="C30" s="19"/>
      <c r="D30" s="19"/>
      <c r="E30" s="19"/>
      <c r="F30" s="19"/>
      <c r="G30" s="19"/>
    </row>
    <row r="31" spans="4:12" ht="12.75">
      <c r="D31" s="22" t="s">
        <v>12</v>
      </c>
      <c r="E31" s="22">
        <v>2012</v>
      </c>
      <c r="F31" s="22">
        <v>2013</v>
      </c>
      <c r="G31" s="22">
        <v>2014</v>
      </c>
      <c r="I31" s="41"/>
      <c r="J31" s="41"/>
      <c r="K31" s="41"/>
      <c r="L31" s="41"/>
    </row>
    <row r="32" spans="2:12" ht="12.75">
      <c r="B32" s="3">
        <v>1</v>
      </c>
      <c r="C32" s="2" t="s">
        <v>8</v>
      </c>
      <c r="D32" s="22">
        <v>5</v>
      </c>
      <c r="E32" s="122">
        <v>23340</v>
      </c>
      <c r="F32" s="122">
        <v>23340</v>
      </c>
      <c r="G32" s="122">
        <v>23340</v>
      </c>
      <c r="H32" s="4"/>
      <c r="I32" s="41"/>
      <c r="J32" s="48"/>
      <c r="K32" s="48"/>
      <c r="L32" s="48"/>
    </row>
    <row r="33" spans="2:12" ht="12.75">
      <c r="B33" s="3">
        <v>2</v>
      </c>
      <c r="C33" s="2" t="s">
        <v>9</v>
      </c>
      <c r="D33" s="2"/>
      <c r="E33" s="122">
        <v>5913</v>
      </c>
      <c r="F33" s="122">
        <v>5913</v>
      </c>
      <c r="G33" s="122">
        <v>5913</v>
      </c>
      <c r="I33" s="49"/>
      <c r="J33" s="48"/>
      <c r="K33" s="48"/>
      <c r="L33" s="48"/>
    </row>
    <row r="34" spans="2:12" ht="12.75">
      <c r="B34" s="3">
        <v>3</v>
      </c>
      <c r="C34" s="2" t="s">
        <v>33</v>
      </c>
      <c r="D34" s="2"/>
      <c r="E34" s="27"/>
      <c r="F34" s="27"/>
      <c r="G34" s="27"/>
      <c r="I34" s="49"/>
      <c r="J34" s="48"/>
      <c r="K34" s="48"/>
      <c r="L34" s="48"/>
    </row>
    <row r="35" spans="2:12" ht="12.75">
      <c r="B35" s="3">
        <v>4</v>
      </c>
      <c r="C35" s="2" t="s">
        <v>10</v>
      </c>
      <c r="D35" s="2"/>
      <c r="E35" s="20">
        <v>35000</v>
      </c>
      <c r="F35" s="20">
        <v>35000</v>
      </c>
      <c r="G35" s="20">
        <v>35000</v>
      </c>
      <c r="I35" s="49"/>
      <c r="J35" s="48"/>
      <c r="K35" s="48"/>
      <c r="L35" s="48"/>
    </row>
    <row r="36" spans="2:12" ht="12.75">
      <c r="B36" s="3">
        <v>5</v>
      </c>
      <c r="C36" s="2" t="s">
        <v>11</v>
      </c>
      <c r="D36" s="2"/>
      <c r="E36" s="20"/>
      <c r="F36" s="20"/>
      <c r="G36" s="20"/>
      <c r="I36" s="49"/>
      <c r="J36" s="48"/>
      <c r="K36" s="48"/>
      <c r="L36" s="48"/>
    </row>
    <row r="37" spans="2:12" ht="12.75">
      <c r="B37" s="21"/>
      <c r="C37" s="22" t="s">
        <v>34</v>
      </c>
      <c r="D37" s="22"/>
      <c r="E37" s="23">
        <f>SUM(E32:E36)</f>
        <v>64253</v>
      </c>
      <c r="F37" s="23">
        <f>SUM(F32:F36)</f>
        <v>64253</v>
      </c>
      <c r="G37" s="23">
        <f>SUM(G32:G36)</f>
        <v>64253</v>
      </c>
      <c r="I37" s="41"/>
      <c r="J37" s="50"/>
      <c r="K37" s="50"/>
      <c r="L37" s="50"/>
    </row>
    <row r="38" ht="12.75">
      <c r="F38" s="44"/>
    </row>
    <row r="39" ht="12.75">
      <c r="B39" s="4" t="s">
        <v>13</v>
      </c>
    </row>
    <row r="41" spans="2:7" ht="12.75">
      <c r="B41" s="194" t="s">
        <v>14</v>
      </c>
      <c r="C41" s="195"/>
      <c r="D41" s="195"/>
      <c r="E41" s="195"/>
      <c r="F41" s="195"/>
      <c r="G41" s="246"/>
    </row>
    <row r="42" spans="2:7" ht="12.75">
      <c r="B42" s="280" t="s">
        <v>69</v>
      </c>
      <c r="C42" s="281"/>
      <c r="D42" s="281"/>
      <c r="E42" s="281"/>
      <c r="F42" s="281"/>
      <c r="G42" s="282"/>
    </row>
    <row r="43" spans="2:10" ht="12.75">
      <c r="B43" s="294"/>
      <c r="C43" s="275"/>
      <c r="D43" s="275"/>
      <c r="E43" s="275"/>
      <c r="F43" s="275"/>
      <c r="G43" s="295"/>
      <c r="J43" s="28"/>
    </row>
    <row r="44" spans="2:7" ht="12.75">
      <c r="B44" s="283"/>
      <c r="C44" s="284"/>
      <c r="D44" s="284"/>
      <c r="E44" s="284"/>
      <c r="F44" s="284"/>
      <c r="G44" s="285"/>
    </row>
    <row r="46" spans="2:7" ht="12.75">
      <c r="B46" s="194" t="s">
        <v>61</v>
      </c>
      <c r="C46" s="195"/>
      <c r="D46" s="195"/>
      <c r="E46" s="195"/>
      <c r="F46" s="195"/>
      <c r="G46" s="246"/>
    </row>
    <row r="47" spans="2:7" ht="12.75">
      <c r="B47" s="316" t="s">
        <v>70</v>
      </c>
      <c r="C47" s="317"/>
      <c r="D47" s="317"/>
      <c r="E47" s="317"/>
      <c r="F47" s="317"/>
      <c r="G47" s="318"/>
    </row>
    <row r="48" spans="2:7" ht="12.75">
      <c r="B48" s="319"/>
      <c r="C48" s="320"/>
      <c r="D48" s="320"/>
      <c r="E48" s="320"/>
      <c r="F48" s="320"/>
      <c r="G48" s="321"/>
    </row>
  </sheetData>
  <sheetProtection/>
  <mergeCells count="14">
    <mergeCell ref="B19:G19"/>
    <mergeCell ref="B21:G23"/>
    <mergeCell ref="B9:G9"/>
    <mergeCell ref="B11:G11"/>
    <mergeCell ref="B13:G13"/>
    <mergeCell ref="B15:G17"/>
    <mergeCell ref="B2:G2"/>
    <mergeCell ref="B6:G6"/>
    <mergeCell ref="B41:G41"/>
    <mergeCell ref="B42:G44"/>
    <mergeCell ref="B46:G46"/>
    <mergeCell ref="B47:G48"/>
    <mergeCell ref="B25:G25"/>
    <mergeCell ref="B27:G29"/>
  </mergeCells>
  <printOptions/>
  <pageMargins left="0.75" right="0.75" top="0.57" bottom="0.59"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B2:J48"/>
  <sheetViews>
    <sheetView zoomScalePageLayoutView="0" workbookViewId="0" topLeftCell="A25">
      <selection activeCell="D33" sqref="D33"/>
    </sheetView>
  </sheetViews>
  <sheetFormatPr defaultColWidth="9.140625" defaultRowHeight="12.75"/>
  <cols>
    <col min="1" max="1" width="0.5625" style="0" customWidth="1"/>
    <col min="2" max="2" width="11.8515625" style="0" customWidth="1"/>
    <col min="3" max="3" width="28.7109375" style="0" customWidth="1"/>
    <col min="4" max="4" width="11.28125" style="0" customWidth="1"/>
    <col min="5" max="5" width="11.140625" style="0" customWidth="1"/>
    <col min="6" max="6" width="11.7109375" style="0" customWidth="1"/>
    <col min="7" max="7" width="13.28125" style="0" customWidth="1"/>
    <col min="8" max="8" width="10.28125" style="0" bestFit="1" customWidth="1"/>
    <col min="10" max="10" width="10.28125" style="0" bestFit="1" customWidth="1"/>
  </cols>
  <sheetData>
    <row r="2" spans="2:7" ht="15.75">
      <c r="B2" s="202" t="s">
        <v>138</v>
      </c>
      <c r="C2" s="202"/>
      <c r="D2" s="202"/>
      <c r="E2" s="202"/>
      <c r="F2" s="202"/>
      <c r="G2" s="202"/>
    </row>
    <row r="3" spans="5:7" ht="12.75">
      <c r="E3" s="90" t="s">
        <v>104</v>
      </c>
      <c r="F3" s="207" t="s">
        <v>199</v>
      </c>
      <c r="G3" s="207"/>
    </row>
    <row r="4" ht="18.75" customHeight="1" thickBot="1"/>
    <row r="5" ht="13.5" hidden="1" thickBot="1"/>
    <row r="6" spans="2:7" ht="54.75" customHeight="1" thickBot="1">
      <c r="B6" s="203" t="s">
        <v>64</v>
      </c>
      <c r="C6" s="204"/>
      <c r="D6" s="204"/>
      <c r="E6" s="204"/>
      <c r="F6" s="204"/>
      <c r="G6" s="254"/>
    </row>
    <row r="8" ht="6" customHeight="1"/>
    <row r="9" spans="2:7" ht="12.75">
      <c r="B9" s="175" t="s">
        <v>43</v>
      </c>
      <c r="C9" s="175"/>
      <c r="D9" s="175"/>
      <c r="E9" s="175"/>
      <c r="F9" s="175"/>
      <c r="G9" s="175"/>
    </row>
    <row r="10" ht="13.5" thickBot="1"/>
    <row r="11" spans="2:7" ht="36.75" customHeight="1" thickBot="1">
      <c r="B11" s="307" t="s">
        <v>65</v>
      </c>
      <c r="C11" s="308"/>
      <c r="D11" s="308"/>
      <c r="E11" s="308"/>
      <c r="F11" s="308"/>
      <c r="G11" s="309"/>
    </row>
    <row r="13" spans="2:7" ht="12.75">
      <c r="B13" s="175" t="s">
        <v>48</v>
      </c>
      <c r="C13" s="175"/>
      <c r="D13" s="175"/>
      <c r="E13" s="175"/>
      <c r="F13" s="175"/>
      <c r="G13" s="175"/>
    </row>
    <row r="14" ht="13.5" thickBot="1"/>
    <row r="15" spans="2:7" ht="12.75">
      <c r="B15" s="182" t="s">
        <v>66</v>
      </c>
      <c r="C15" s="183"/>
      <c r="D15" s="183"/>
      <c r="E15" s="183"/>
      <c r="F15" s="183"/>
      <c r="G15" s="260"/>
    </row>
    <row r="16" spans="2:7" ht="16.5" customHeight="1">
      <c r="B16" s="184"/>
      <c r="C16" s="185"/>
      <c r="D16" s="185"/>
      <c r="E16" s="185"/>
      <c r="F16" s="185"/>
      <c r="G16" s="315"/>
    </row>
    <row r="17" spans="2:7" ht="15.75" customHeight="1" thickBot="1">
      <c r="B17" s="186"/>
      <c r="C17" s="187"/>
      <c r="D17" s="187"/>
      <c r="E17" s="187"/>
      <c r="F17" s="187"/>
      <c r="G17" s="261"/>
    </row>
    <row r="18" spans="2:7" ht="12.75">
      <c r="B18" s="19"/>
      <c r="C18" s="19"/>
      <c r="D18" s="19"/>
      <c r="E18" s="19"/>
      <c r="F18" s="19"/>
      <c r="G18" s="19"/>
    </row>
    <row r="19" spans="2:7" ht="12.75">
      <c r="B19" s="175" t="s">
        <v>49</v>
      </c>
      <c r="C19" s="175"/>
      <c r="D19" s="175"/>
      <c r="E19" s="175"/>
      <c r="F19" s="175"/>
      <c r="G19" s="175"/>
    </row>
    <row r="20" ht="13.5" thickBot="1"/>
    <row r="21" spans="2:7" ht="12.75">
      <c r="B21" s="182" t="s">
        <v>67</v>
      </c>
      <c r="C21" s="183"/>
      <c r="D21" s="183"/>
      <c r="E21" s="183"/>
      <c r="F21" s="183"/>
      <c r="G21" s="260"/>
    </row>
    <row r="22" spans="2:7" ht="12.75">
      <c r="B22" s="184"/>
      <c r="C22" s="185"/>
      <c r="D22" s="185"/>
      <c r="E22" s="185"/>
      <c r="F22" s="185"/>
      <c r="G22" s="315"/>
    </row>
    <row r="23" spans="2:7" ht="15" customHeight="1" thickBot="1">
      <c r="B23" s="186"/>
      <c r="C23" s="187"/>
      <c r="D23" s="187"/>
      <c r="E23" s="187"/>
      <c r="F23" s="187"/>
      <c r="G23" s="261"/>
    </row>
    <row r="24" spans="2:7" ht="9" customHeight="1">
      <c r="B24" s="19"/>
      <c r="C24" s="19"/>
      <c r="D24" s="19"/>
      <c r="E24" s="19"/>
      <c r="F24" s="19"/>
      <c r="G24" s="19"/>
    </row>
    <row r="25" spans="2:7" ht="16.5" customHeight="1">
      <c r="B25" s="175" t="s">
        <v>50</v>
      </c>
      <c r="C25" s="175"/>
      <c r="D25" s="175"/>
      <c r="E25" s="175"/>
      <c r="F25" s="175"/>
      <c r="G25" s="175"/>
    </row>
    <row r="26" ht="9" customHeight="1" thickBot="1"/>
    <row r="27" spans="2:7" ht="9" customHeight="1">
      <c r="B27" s="182" t="s">
        <v>68</v>
      </c>
      <c r="C27" s="183"/>
      <c r="D27" s="183"/>
      <c r="E27" s="183"/>
      <c r="F27" s="183"/>
      <c r="G27" s="260"/>
    </row>
    <row r="28" spans="2:7" ht="9" customHeight="1">
      <c r="B28" s="184"/>
      <c r="C28" s="185"/>
      <c r="D28" s="185"/>
      <c r="E28" s="185"/>
      <c r="F28" s="185"/>
      <c r="G28" s="315"/>
    </row>
    <row r="29" spans="2:7" ht="24.75" customHeight="1" thickBot="1">
      <c r="B29" s="186"/>
      <c r="C29" s="187"/>
      <c r="D29" s="187"/>
      <c r="E29" s="187"/>
      <c r="F29" s="187"/>
      <c r="G29" s="261"/>
    </row>
    <row r="30" spans="2:7" ht="12.75">
      <c r="B30" s="19"/>
      <c r="C30" s="19"/>
      <c r="D30" s="19"/>
      <c r="E30" s="19"/>
      <c r="F30" s="19"/>
      <c r="G30" s="19"/>
    </row>
    <row r="31" spans="4:9" ht="12.75">
      <c r="D31" s="22" t="s">
        <v>12</v>
      </c>
      <c r="E31" s="22">
        <v>2012</v>
      </c>
      <c r="F31" s="22">
        <v>2013</v>
      </c>
      <c r="G31" s="22">
        <v>2014</v>
      </c>
      <c r="H31" s="41"/>
      <c r="I31" s="6"/>
    </row>
    <row r="32" spans="2:10" ht="12.75">
      <c r="B32" s="3">
        <v>1</v>
      </c>
      <c r="C32" s="2" t="s">
        <v>8</v>
      </c>
      <c r="D32" s="22">
        <v>475</v>
      </c>
      <c r="E32" s="20">
        <f>2220559+43560</f>
        <v>2264119</v>
      </c>
      <c r="F32" s="20">
        <f>2220559+43560</f>
        <v>2264119</v>
      </c>
      <c r="G32" s="20">
        <f>2220559+43560</f>
        <v>2264119</v>
      </c>
      <c r="H32" s="28"/>
      <c r="I32" s="6"/>
      <c r="J32" s="28"/>
    </row>
    <row r="33" spans="2:10" ht="12.75">
      <c r="B33" s="3">
        <v>2</v>
      </c>
      <c r="C33" s="2" t="s">
        <v>9</v>
      </c>
      <c r="D33" s="2"/>
      <c r="E33" s="27">
        <f>569694+55306-98866-75000</f>
        <v>451134</v>
      </c>
      <c r="F33" s="27">
        <f>569694+55306</f>
        <v>625000</v>
      </c>
      <c r="G33" s="27">
        <f>569694+55306</f>
        <v>625000</v>
      </c>
      <c r="H33" s="28"/>
      <c r="I33" s="6"/>
      <c r="J33" s="28"/>
    </row>
    <row r="34" spans="2:9" ht="12.75">
      <c r="B34" s="3">
        <v>3</v>
      </c>
      <c r="C34" s="2" t="s">
        <v>33</v>
      </c>
      <c r="D34" s="2"/>
      <c r="E34" s="27">
        <v>75000</v>
      </c>
      <c r="F34" s="27">
        <v>75000</v>
      </c>
      <c r="G34" s="27">
        <v>75000</v>
      </c>
      <c r="H34" s="70"/>
      <c r="I34" s="6"/>
    </row>
    <row r="35" spans="2:9" ht="12.75">
      <c r="B35" s="3">
        <v>4</v>
      </c>
      <c r="C35" s="2" t="s">
        <v>10</v>
      </c>
      <c r="D35" s="2"/>
      <c r="E35" s="20"/>
      <c r="F35" s="20"/>
      <c r="G35" s="20"/>
      <c r="I35" s="6"/>
    </row>
    <row r="36" spans="2:8" ht="12.75">
      <c r="B36" s="3">
        <v>5</v>
      </c>
      <c r="C36" s="2" t="s">
        <v>11</v>
      </c>
      <c r="D36" s="2"/>
      <c r="E36" s="20">
        <v>910984</v>
      </c>
      <c r="F36" s="20">
        <v>600000</v>
      </c>
      <c r="G36" s="20">
        <v>500000</v>
      </c>
      <c r="H36" s="70"/>
    </row>
    <row r="37" spans="2:8" ht="12.75">
      <c r="B37" s="21"/>
      <c r="C37" s="22" t="s">
        <v>34</v>
      </c>
      <c r="D37" s="22"/>
      <c r="E37" s="23">
        <f>SUM(E32:E36)</f>
        <v>3701237</v>
      </c>
      <c r="F37" s="23">
        <f>SUM(F32:F36)</f>
        <v>3564119</v>
      </c>
      <c r="G37" s="23">
        <f>SUM(G32:G36)</f>
        <v>3464119</v>
      </c>
      <c r="H37" s="28"/>
    </row>
    <row r="38" spans="5:7" ht="12.75">
      <c r="E38" s="29"/>
      <c r="F38" s="29"/>
      <c r="G38" s="29"/>
    </row>
    <row r="39" spans="2:8" ht="12.75">
      <c r="B39" s="4" t="s">
        <v>13</v>
      </c>
      <c r="E39" s="52"/>
      <c r="F39" s="52"/>
      <c r="G39" s="52"/>
      <c r="H39" s="28"/>
    </row>
    <row r="40" spans="5:7" ht="12.75">
      <c r="E40" s="28"/>
      <c r="F40" s="28"/>
      <c r="G40" s="28"/>
    </row>
    <row r="41" spans="2:7" ht="12.75">
      <c r="B41" s="194" t="s">
        <v>14</v>
      </c>
      <c r="C41" s="195"/>
      <c r="D41" s="195"/>
      <c r="E41" s="195"/>
      <c r="F41" s="195"/>
      <c r="G41" s="246"/>
    </row>
    <row r="42" spans="2:7" ht="12.75">
      <c r="B42" s="280" t="s">
        <v>69</v>
      </c>
      <c r="C42" s="281"/>
      <c r="D42" s="281"/>
      <c r="E42" s="281"/>
      <c r="F42" s="281"/>
      <c r="G42" s="282"/>
    </row>
    <row r="43" spans="2:7" ht="12.75">
      <c r="B43" s="294"/>
      <c r="C43" s="275"/>
      <c r="D43" s="275"/>
      <c r="E43" s="275"/>
      <c r="F43" s="275"/>
      <c r="G43" s="295"/>
    </row>
    <row r="44" spans="2:7" ht="12.75">
      <c r="B44" s="283"/>
      <c r="C44" s="284"/>
      <c r="D44" s="284"/>
      <c r="E44" s="284"/>
      <c r="F44" s="284"/>
      <c r="G44" s="285"/>
    </row>
    <row r="46" spans="2:7" ht="12.75">
      <c r="B46" s="194" t="s">
        <v>61</v>
      </c>
      <c r="C46" s="195"/>
      <c r="D46" s="195"/>
      <c r="E46" s="195"/>
      <c r="F46" s="195"/>
      <c r="G46" s="246"/>
    </row>
    <row r="47" spans="2:7" ht="12.75">
      <c r="B47" s="316" t="s">
        <v>70</v>
      </c>
      <c r="C47" s="317"/>
      <c r="D47" s="317"/>
      <c r="E47" s="317"/>
      <c r="F47" s="317"/>
      <c r="G47" s="318"/>
    </row>
    <row r="48" spans="2:10" ht="12.75">
      <c r="B48" s="319"/>
      <c r="C48" s="320"/>
      <c r="D48" s="320"/>
      <c r="E48" s="320"/>
      <c r="F48" s="320"/>
      <c r="G48" s="321"/>
      <c r="J48" s="28"/>
    </row>
  </sheetData>
  <sheetProtection/>
  <mergeCells count="15">
    <mergeCell ref="B15:G17"/>
    <mergeCell ref="B19:G19"/>
    <mergeCell ref="B21:G23"/>
    <mergeCell ref="B46:G46"/>
    <mergeCell ref="B47:G48"/>
    <mergeCell ref="B25:G25"/>
    <mergeCell ref="B27:G29"/>
    <mergeCell ref="B41:G41"/>
    <mergeCell ref="B42:G44"/>
    <mergeCell ref="B2:G2"/>
    <mergeCell ref="B6:G6"/>
    <mergeCell ref="B9:G9"/>
    <mergeCell ref="B11:G11"/>
    <mergeCell ref="F3:G3"/>
    <mergeCell ref="B13:G13"/>
  </mergeCells>
  <printOptions/>
  <pageMargins left="0.75" right="0.75" top="0.55" bottom="0.54"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indexed="27"/>
  </sheetPr>
  <dimension ref="B2:L58"/>
  <sheetViews>
    <sheetView zoomScalePageLayoutView="0" workbookViewId="0" topLeftCell="A31">
      <selection activeCell="G40" sqref="G40"/>
    </sheetView>
  </sheetViews>
  <sheetFormatPr defaultColWidth="9.140625" defaultRowHeight="12.75"/>
  <cols>
    <col min="1" max="1" width="0.5625" style="0" customWidth="1"/>
    <col min="2" max="2" width="11.8515625" style="0" customWidth="1"/>
    <col min="3" max="3" width="28.7109375" style="0" customWidth="1"/>
    <col min="4" max="4" width="11.28125" style="0" customWidth="1"/>
    <col min="5" max="5" width="11.00390625" style="0" customWidth="1"/>
    <col min="6" max="6" width="11.7109375" style="0" customWidth="1"/>
    <col min="7" max="7" width="13.28125" style="0" customWidth="1"/>
    <col min="9" max="9" width="11.28125" style="0" bestFit="1" customWidth="1"/>
  </cols>
  <sheetData>
    <row r="2" spans="2:7" ht="15.75">
      <c r="B2" s="202" t="s">
        <v>200</v>
      </c>
      <c r="C2" s="202"/>
      <c r="D2" s="202"/>
      <c r="E2" s="202"/>
      <c r="F2" s="202"/>
      <c r="G2" s="202"/>
    </row>
    <row r="3" spans="2:7" ht="15.75">
      <c r="B3" s="5"/>
      <c r="C3" s="5"/>
      <c r="D3" s="5"/>
      <c r="E3" s="5"/>
      <c r="F3" s="5"/>
      <c r="G3" s="5"/>
    </row>
    <row r="4" spans="2:7" ht="24" customHeight="1" thickBot="1">
      <c r="B4" s="5"/>
      <c r="C4" s="5"/>
      <c r="D4" s="5"/>
      <c r="E4" t="s">
        <v>104</v>
      </c>
      <c r="F4" s="325" t="s">
        <v>180</v>
      </c>
      <c r="G4" s="325"/>
    </row>
    <row r="5" spans="2:7" ht="65.25" customHeight="1" thickBot="1">
      <c r="B5" s="322" t="s">
        <v>160</v>
      </c>
      <c r="C5" s="323"/>
      <c r="D5" s="323"/>
      <c r="E5" s="323"/>
      <c r="F5" s="323"/>
      <c r="G5" s="324"/>
    </row>
    <row r="7" spans="2:7" ht="12.75">
      <c r="B7" s="175"/>
      <c r="C7" s="175"/>
      <c r="D7" s="175"/>
      <c r="E7" s="175"/>
      <c r="F7" s="175"/>
      <c r="G7" s="175"/>
    </row>
    <row r="8" ht="13.5" thickBot="1"/>
    <row r="9" spans="2:7" ht="66" customHeight="1" thickBot="1">
      <c r="B9" s="322" t="s">
        <v>161</v>
      </c>
      <c r="C9" s="323"/>
      <c r="D9" s="323"/>
      <c r="E9" s="323"/>
      <c r="F9" s="323"/>
      <c r="G9" s="324"/>
    </row>
    <row r="11" spans="2:7" ht="12.75">
      <c r="B11" s="175"/>
      <c r="C11" s="175"/>
      <c r="D11" s="175"/>
      <c r="E11" s="175"/>
      <c r="F11" s="175"/>
      <c r="G11" s="175"/>
    </row>
    <row r="12" ht="13.5" thickBot="1"/>
    <row r="13" spans="2:7" ht="12.75">
      <c r="B13" s="188" t="s">
        <v>98</v>
      </c>
      <c r="C13" s="189"/>
      <c r="D13" s="189"/>
      <c r="E13" s="189"/>
      <c r="F13" s="189"/>
      <c r="G13" s="262"/>
    </row>
    <row r="14" spans="2:7" ht="12.75">
      <c r="B14" s="190"/>
      <c r="C14" s="191"/>
      <c r="D14" s="191"/>
      <c r="E14" s="191"/>
      <c r="F14" s="191"/>
      <c r="G14" s="263"/>
    </row>
    <row r="15" spans="2:7" ht="25.5" customHeight="1" thickBot="1">
      <c r="B15" s="192"/>
      <c r="C15" s="193"/>
      <c r="D15" s="193"/>
      <c r="E15" s="193"/>
      <c r="F15" s="193"/>
      <c r="G15" s="256"/>
    </row>
    <row r="16" spans="2:7" ht="12.75">
      <c r="B16" s="19"/>
      <c r="C16" s="19"/>
      <c r="D16" s="19"/>
      <c r="E16" s="19"/>
      <c r="F16" s="19"/>
      <c r="G16" s="19"/>
    </row>
    <row r="17" ht="13.5" thickBot="1"/>
    <row r="18" spans="2:7" ht="13.5" customHeight="1">
      <c r="B18" s="188" t="s">
        <v>99</v>
      </c>
      <c r="C18" s="189"/>
      <c r="D18" s="189"/>
      <c r="E18" s="189"/>
      <c r="F18" s="189"/>
      <c r="G18" s="262"/>
    </row>
    <row r="19" spans="2:7" ht="12.75">
      <c r="B19" s="190"/>
      <c r="C19" s="191"/>
      <c r="D19" s="191"/>
      <c r="E19" s="191"/>
      <c r="F19" s="191"/>
      <c r="G19" s="263"/>
    </row>
    <row r="20" spans="2:7" ht="11.25" customHeight="1" thickBot="1">
      <c r="B20" s="192"/>
      <c r="C20" s="193"/>
      <c r="D20" s="193"/>
      <c r="E20" s="193"/>
      <c r="F20" s="193"/>
      <c r="G20" s="256"/>
    </row>
    <row r="21" spans="2:7" ht="12.75">
      <c r="B21" s="19"/>
      <c r="C21" s="19"/>
      <c r="D21" s="19"/>
      <c r="E21" s="19"/>
      <c r="F21" s="19"/>
      <c r="G21" s="19"/>
    </row>
    <row r="22" ht="13.5" customHeight="1" thickBot="1"/>
    <row r="23" spans="2:7" ht="12.75">
      <c r="B23" s="188" t="s">
        <v>101</v>
      </c>
      <c r="C23" s="189"/>
      <c r="D23" s="189"/>
      <c r="E23" s="189"/>
      <c r="F23" s="189"/>
      <c r="G23" s="262"/>
    </row>
    <row r="24" spans="2:7" ht="12.75">
      <c r="B24" s="190"/>
      <c r="C24" s="191"/>
      <c r="D24" s="191"/>
      <c r="E24" s="191"/>
      <c r="F24" s="191"/>
      <c r="G24" s="263"/>
    </row>
    <row r="25" spans="2:7" ht="6.75" customHeight="1" thickBot="1">
      <c r="B25" s="192"/>
      <c r="C25" s="193"/>
      <c r="D25" s="193"/>
      <c r="E25" s="193"/>
      <c r="F25" s="193"/>
      <c r="G25" s="256"/>
    </row>
    <row r="26" spans="2:7" ht="12.75" customHeight="1">
      <c r="B26" s="19"/>
      <c r="C26" s="19"/>
      <c r="D26" s="19"/>
      <c r="E26" s="19"/>
      <c r="F26" s="19"/>
      <c r="G26" s="19"/>
    </row>
    <row r="27" ht="13.5" thickBot="1"/>
    <row r="28" spans="2:7" ht="12.75">
      <c r="B28" s="182" t="s">
        <v>102</v>
      </c>
      <c r="C28" s="183"/>
      <c r="D28" s="183"/>
      <c r="E28" s="183"/>
      <c r="F28" s="183"/>
      <c r="G28" s="260"/>
    </row>
    <row r="29" spans="2:7" ht="12.75" customHeight="1">
      <c r="B29" s="184"/>
      <c r="C29" s="185"/>
      <c r="D29" s="185"/>
      <c r="E29" s="185"/>
      <c r="F29" s="185"/>
      <c r="G29" s="315"/>
    </row>
    <row r="30" spans="2:7" ht="27" customHeight="1" thickBot="1">
      <c r="B30" s="186"/>
      <c r="C30" s="187"/>
      <c r="D30" s="187"/>
      <c r="E30" s="187"/>
      <c r="F30" s="187"/>
      <c r="G30" s="261"/>
    </row>
    <row r="31" spans="2:7" ht="12.75" customHeight="1">
      <c r="B31" s="5"/>
      <c r="C31" s="5"/>
      <c r="D31" s="5"/>
      <c r="E31" s="5"/>
      <c r="F31" s="5"/>
      <c r="G31" s="5"/>
    </row>
    <row r="32" ht="2.25" customHeight="1"/>
    <row r="33" ht="13.5" hidden="1" thickBot="1"/>
    <row r="34" spans="4:12" ht="12.75">
      <c r="D34" s="22" t="s">
        <v>12</v>
      </c>
      <c r="E34" s="22">
        <v>2012</v>
      </c>
      <c r="F34" s="22">
        <v>2013</v>
      </c>
      <c r="G34" s="22">
        <v>2014</v>
      </c>
      <c r="I34" s="41"/>
      <c r="J34" s="41"/>
      <c r="K34" s="41"/>
      <c r="L34" s="41"/>
    </row>
    <row r="35" spans="2:12" ht="12.75">
      <c r="B35" s="3">
        <v>1</v>
      </c>
      <c r="C35" s="2" t="s">
        <v>8</v>
      </c>
      <c r="D35" s="123">
        <v>19</v>
      </c>
      <c r="E35" s="124">
        <v>67372</v>
      </c>
      <c r="F35" s="124">
        <v>67372</v>
      </c>
      <c r="G35" s="124">
        <v>67372</v>
      </c>
      <c r="I35" s="41"/>
      <c r="J35" s="48"/>
      <c r="K35" s="48"/>
      <c r="L35" s="48"/>
    </row>
    <row r="36" spans="2:12" ht="12.75">
      <c r="B36" s="3">
        <v>2</v>
      </c>
      <c r="C36" s="2" t="s">
        <v>9</v>
      </c>
      <c r="D36" s="2"/>
      <c r="E36" s="122">
        <v>9500</v>
      </c>
      <c r="F36" s="122">
        <v>9500</v>
      </c>
      <c r="G36" s="122">
        <v>9500</v>
      </c>
      <c r="I36" s="49"/>
      <c r="J36" s="48"/>
      <c r="K36" s="48"/>
      <c r="L36" s="48"/>
    </row>
    <row r="37" spans="2:12" ht="12.75">
      <c r="B37" s="3">
        <v>3</v>
      </c>
      <c r="C37" s="2" t="s">
        <v>33</v>
      </c>
      <c r="D37" s="2"/>
      <c r="E37" s="20">
        <v>1200</v>
      </c>
      <c r="F37" s="20">
        <v>1200</v>
      </c>
      <c r="G37" s="20">
        <v>1200</v>
      </c>
      <c r="I37" s="49"/>
      <c r="J37" s="48"/>
      <c r="K37" s="48"/>
      <c r="L37" s="48"/>
    </row>
    <row r="38" spans="2:12" ht="12.75">
      <c r="B38" s="3">
        <v>4</v>
      </c>
      <c r="C38" s="2" t="s">
        <v>10</v>
      </c>
      <c r="D38" s="2"/>
      <c r="E38" s="20"/>
      <c r="F38" s="20"/>
      <c r="G38" s="20"/>
      <c r="I38" s="49"/>
      <c r="J38" s="48"/>
      <c r="K38" s="48"/>
      <c r="L38" s="48"/>
    </row>
    <row r="39" spans="2:12" ht="12.75">
      <c r="B39" s="3">
        <v>5</v>
      </c>
      <c r="C39" s="2" t="s">
        <v>11</v>
      </c>
      <c r="D39" s="2"/>
      <c r="E39" s="26">
        <v>417000</v>
      </c>
      <c r="F39" s="26">
        <v>417000</v>
      </c>
      <c r="G39" s="26">
        <v>417000</v>
      </c>
      <c r="I39" s="49"/>
      <c r="J39" s="48"/>
      <c r="K39" s="48"/>
      <c r="L39" s="48"/>
    </row>
    <row r="40" spans="2:12" ht="12.75">
      <c r="B40" s="21"/>
      <c r="C40" s="22" t="s">
        <v>34</v>
      </c>
      <c r="D40" s="22"/>
      <c r="E40" s="23">
        <f>SUM(E35:E39)</f>
        <v>495072</v>
      </c>
      <c r="F40" s="23">
        <f>SUM(F35:F39)</f>
        <v>495072</v>
      </c>
      <c r="G40" s="23">
        <f>SUM(G35:G39)</f>
        <v>495072</v>
      </c>
      <c r="I40" s="41"/>
      <c r="J40" s="50"/>
      <c r="K40" s="50"/>
      <c r="L40" s="50"/>
    </row>
    <row r="42" ht="12.75">
      <c r="B42" s="4" t="s">
        <v>13</v>
      </c>
    </row>
    <row r="43" spans="2:9" ht="12.75">
      <c r="B43" s="194" t="s">
        <v>14</v>
      </c>
      <c r="C43" s="195"/>
      <c r="D43" s="246"/>
      <c r="E43" s="2"/>
      <c r="F43" s="2"/>
      <c r="G43" s="2"/>
      <c r="I43" s="28"/>
    </row>
    <row r="44" spans="2:7" ht="12.75">
      <c r="B44" s="239"/>
      <c r="C44" s="236"/>
      <c r="D44" s="236"/>
      <c r="E44" s="236"/>
      <c r="F44" s="236"/>
      <c r="G44" s="240"/>
    </row>
    <row r="45" spans="2:7" ht="12.75">
      <c r="B45" s="241"/>
      <c r="C45" s="226"/>
      <c r="D45" s="226"/>
      <c r="E45" s="226"/>
      <c r="F45" s="226"/>
      <c r="G45" s="242"/>
    </row>
    <row r="46" spans="2:7" ht="7.5" customHeight="1">
      <c r="B46" s="241"/>
      <c r="C46" s="226"/>
      <c r="D46" s="226"/>
      <c r="E46" s="226"/>
      <c r="F46" s="226"/>
      <c r="G46" s="242"/>
    </row>
    <row r="47" spans="2:7" ht="3.75" customHeight="1" hidden="1">
      <c r="B47" s="241"/>
      <c r="C47" s="226"/>
      <c r="D47" s="226"/>
      <c r="E47" s="226"/>
      <c r="F47" s="226"/>
      <c r="G47" s="242"/>
    </row>
    <row r="48" spans="2:7" ht="12.75" hidden="1">
      <c r="B48" s="241"/>
      <c r="C48" s="226"/>
      <c r="D48" s="226"/>
      <c r="E48" s="226"/>
      <c r="F48" s="226"/>
      <c r="G48" s="242"/>
    </row>
    <row r="49" spans="2:7" ht="12.75" hidden="1">
      <c r="B49" s="243"/>
      <c r="C49" s="244"/>
      <c r="D49" s="244"/>
      <c r="E49" s="244"/>
      <c r="F49" s="244"/>
      <c r="G49" s="245"/>
    </row>
    <row r="51" ht="1.5" customHeight="1"/>
    <row r="52" spans="2:7" ht="12.75">
      <c r="B52" s="194" t="s">
        <v>63</v>
      </c>
      <c r="C52" s="195"/>
      <c r="D52" s="246"/>
      <c r="E52" s="2"/>
      <c r="F52" s="2"/>
      <c r="G52" s="2"/>
    </row>
    <row r="53" spans="2:7" ht="12.75">
      <c r="B53" s="239"/>
      <c r="C53" s="236"/>
      <c r="D53" s="236"/>
      <c r="E53" s="236"/>
      <c r="F53" s="236"/>
      <c r="G53" s="240"/>
    </row>
    <row r="54" spans="2:7" ht="12.75">
      <c r="B54" s="241"/>
      <c r="C54" s="226"/>
      <c r="D54" s="226"/>
      <c r="E54" s="226"/>
      <c r="F54" s="226"/>
      <c r="G54" s="242"/>
    </row>
    <row r="55" spans="2:7" ht="12.75">
      <c r="B55" s="241"/>
      <c r="C55" s="226"/>
      <c r="D55" s="226"/>
      <c r="E55" s="226"/>
      <c r="F55" s="226"/>
      <c r="G55" s="242"/>
    </row>
    <row r="56" spans="2:7" ht="1.5" customHeight="1">
      <c r="B56" s="241"/>
      <c r="C56" s="226"/>
      <c r="D56" s="226"/>
      <c r="E56" s="226"/>
      <c r="F56" s="226"/>
      <c r="G56" s="242"/>
    </row>
    <row r="57" spans="2:7" ht="2.25" customHeight="1">
      <c r="B57" s="241"/>
      <c r="C57" s="226"/>
      <c r="D57" s="226"/>
      <c r="E57" s="226"/>
      <c r="F57" s="226"/>
      <c r="G57" s="242"/>
    </row>
    <row r="58" spans="2:7" ht="12.75" hidden="1">
      <c r="B58" s="243"/>
      <c r="C58" s="244"/>
      <c r="D58" s="244"/>
      <c r="E58" s="244"/>
      <c r="F58" s="244"/>
      <c r="G58" s="245"/>
    </row>
  </sheetData>
  <sheetProtection/>
  <mergeCells count="14">
    <mergeCell ref="B9:G9"/>
    <mergeCell ref="B11:G11"/>
    <mergeCell ref="B43:D43"/>
    <mergeCell ref="F4:G4"/>
    <mergeCell ref="B52:D52"/>
    <mergeCell ref="B28:G30"/>
    <mergeCell ref="B23:G25"/>
    <mergeCell ref="B53:G58"/>
    <mergeCell ref="B2:G2"/>
    <mergeCell ref="B13:G15"/>
    <mergeCell ref="B18:G20"/>
    <mergeCell ref="B44:G49"/>
    <mergeCell ref="B5:G5"/>
    <mergeCell ref="B7:G7"/>
  </mergeCells>
  <printOptions/>
  <pageMargins left="0.75" right="0.75" top="0.25" bottom="0.34" header="0.2" footer="0.27"/>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indexed="27"/>
  </sheetPr>
  <dimension ref="B2:J33"/>
  <sheetViews>
    <sheetView zoomScalePageLayoutView="0" workbookViewId="0" topLeftCell="A1">
      <selection activeCell="E4" sqref="E4"/>
    </sheetView>
  </sheetViews>
  <sheetFormatPr defaultColWidth="9.140625" defaultRowHeight="12.75"/>
  <cols>
    <col min="1" max="1" width="0.5625" style="0" customWidth="1"/>
    <col min="2" max="2" width="11.8515625" style="0" customWidth="1"/>
    <col min="3" max="3" width="28.7109375" style="0" customWidth="1"/>
    <col min="4" max="4" width="11.28125" style="0" customWidth="1"/>
    <col min="5" max="5" width="10.7109375" style="0" customWidth="1"/>
    <col min="6" max="6" width="11.7109375" style="0" customWidth="1"/>
    <col min="7" max="7" width="13.28125" style="0" customWidth="1"/>
    <col min="10" max="10" width="10.28125" style="0" bestFit="1" customWidth="1"/>
  </cols>
  <sheetData>
    <row r="2" spans="2:7" ht="24.75" customHeight="1">
      <c r="B2" s="202" t="s">
        <v>211</v>
      </c>
      <c r="C2" s="202"/>
      <c r="D2" s="202"/>
      <c r="E2" s="202"/>
      <c r="F2" s="202"/>
      <c r="G2" s="202"/>
    </row>
    <row r="3" spans="2:7" ht="15.75">
      <c r="B3" s="5"/>
      <c r="C3" s="5"/>
      <c r="D3" s="5"/>
      <c r="E3" s="5"/>
      <c r="F3" s="5"/>
      <c r="G3" s="5"/>
    </row>
    <row r="4" spans="2:7" ht="12.75">
      <c r="B4" s="19"/>
      <c r="C4" s="19"/>
      <c r="D4" s="19"/>
      <c r="E4" s="19"/>
      <c r="F4" s="19"/>
      <c r="G4" s="19"/>
    </row>
    <row r="5" spans="2:7" ht="0.75" customHeight="1">
      <c r="B5" s="175" t="s">
        <v>100</v>
      </c>
      <c r="C5" s="175"/>
      <c r="D5" s="175"/>
      <c r="E5" s="175"/>
      <c r="F5" s="175"/>
      <c r="G5" s="175"/>
    </row>
    <row r="6" spans="2:7" ht="12.75" hidden="1">
      <c r="B6" s="89"/>
      <c r="C6" s="89"/>
      <c r="D6" s="89"/>
      <c r="E6" s="89"/>
      <c r="F6" s="89"/>
      <c r="G6" s="132"/>
    </row>
    <row r="7" spans="6:7" ht="28.5" customHeight="1" thickBot="1">
      <c r="F7" s="4" t="s">
        <v>104</v>
      </c>
      <c r="G7" s="132" t="s">
        <v>181</v>
      </c>
    </row>
    <row r="8" spans="2:7" ht="12.75">
      <c r="B8" s="176" t="s">
        <v>176</v>
      </c>
      <c r="C8" s="177"/>
      <c r="D8" s="177"/>
      <c r="E8" s="177"/>
      <c r="F8" s="177"/>
      <c r="G8" s="267"/>
    </row>
    <row r="9" spans="2:7" ht="12.75">
      <c r="B9" s="178"/>
      <c r="C9" s="179"/>
      <c r="D9" s="179"/>
      <c r="E9" s="179"/>
      <c r="F9" s="179"/>
      <c r="G9" s="268"/>
    </row>
    <row r="10" spans="2:7" ht="4.5" customHeight="1" thickBot="1">
      <c r="B10" s="180"/>
      <c r="C10" s="181"/>
      <c r="D10" s="181"/>
      <c r="E10" s="181"/>
      <c r="F10" s="181"/>
      <c r="G10" s="269"/>
    </row>
    <row r="11" spans="2:7" ht="12.75" customHeight="1">
      <c r="B11" s="19"/>
      <c r="C11" s="19"/>
      <c r="D11" s="19"/>
      <c r="E11" s="19"/>
      <c r="F11" s="19"/>
      <c r="G11" s="19"/>
    </row>
    <row r="12" spans="2:7" ht="40.5" customHeight="1">
      <c r="B12" s="334" t="s">
        <v>177</v>
      </c>
      <c r="C12" s="335"/>
      <c r="D12" s="335"/>
      <c r="E12" s="335"/>
      <c r="F12" s="335"/>
      <c r="G12" s="335"/>
    </row>
    <row r="13" ht="2.25" customHeight="1"/>
    <row r="14" ht="13.5" hidden="1" thickBot="1"/>
    <row r="15" spans="4:7" ht="12.75">
      <c r="D15" s="22" t="s">
        <v>12</v>
      </c>
      <c r="E15" s="22">
        <v>2012</v>
      </c>
      <c r="F15" s="22">
        <v>2013</v>
      </c>
      <c r="G15" s="22">
        <v>2014</v>
      </c>
    </row>
    <row r="16" spans="2:7" ht="12.75">
      <c r="B16" s="3">
        <v>1</v>
      </c>
      <c r="C16" s="2" t="s">
        <v>8</v>
      </c>
      <c r="D16" s="22">
        <v>33</v>
      </c>
      <c r="E16" s="124">
        <v>164831</v>
      </c>
      <c r="F16" s="124">
        <v>164831</v>
      </c>
      <c r="G16" s="124">
        <v>164831</v>
      </c>
    </row>
    <row r="17" spans="2:7" ht="12.75">
      <c r="B17" s="3">
        <v>2</v>
      </c>
      <c r="C17" s="2" t="s">
        <v>9</v>
      </c>
      <c r="D17" s="2"/>
      <c r="E17" s="130">
        <v>43500</v>
      </c>
      <c r="F17" s="130">
        <v>43500</v>
      </c>
      <c r="G17" s="130">
        <v>43500</v>
      </c>
    </row>
    <row r="18" spans="2:7" ht="12.75">
      <c r="B18" s="3">
        <v>3</v>
      </c>
      <c r="C18" s="2" t="s">
        <v>33</v>
      </c>
      <c r="D18" s="2"/>
      <c r="E18" s="130">
        <v>6300</v>
      </c>
      <c r="F18" s="130">
        <v>6300</v>
      </c>
      <c r="G18" s="130">
        <v>6300</v>
      </c>
    </row>
    <row r="19" spans="2:7" ht="12.75">
      <c r="B19" s="3">
        <v>4</v>
      </c>
      <c r="C19" s="2" t="s">
        <v>10</v>
      </c>
      <c r="D19" s="2"/>
      <c r="E19" s="130">
        <v>15000</v>
      </c>
      <c r="F19" s="130">
        <v>15000</v>
      </c>
      <c r="G19" s="130">
        <v>15000</v>
      </c>
    </row>
    <row r="20" spans="2:10" ht="12.75">
      <c r="B20" s="3">
        <v>5</v>
      </c>
      <c r="C20" s="2" t="s">
        <v>11</v>
      </c>
      <c r="D20" s="2"/>
      <c r="E20" s="131">
        <v>500000</v>
      </c>
      <c r="F20" s="131">
        <v>450000</v>
      </c>
      <c r="G20" s="131">
        <v>470000</v>
      </c>
      <c r="J20" s="28"/>
    </row>
    <row r="21" spans="2:10" ht="12.75">
      <c r="B21" s="21"/>
      <c r="C21" s="22" t="s">
        <v>34</v>
      </c>
      <c r="D21" s="22"/>
      <c r="E21" s="23">
        <f>SUM(E16:E20)</f>
        <v>729631</v>
      </c>
      <c r="F21" s="23">
        <f>SUM(F16:F20)</f>
        <v>679631</v>
      </c>
      <c r="G21" s="23">
        <f>SUM(G16:G20)</f>
        <v>699631</v>
      </c>
      <c r="J21" s="28"/>
    </row>
    <row r="22" ht="12.75">
      <c r="J22" s="28"/>
    </row>
    <row r="23" spans="2:10" ht="13.5" thickBot="1">
      <c r="B23" s="4" t="s">
        <v>13</v>
      </c>
      <c r="J23" s="28"/>
    </row>
    <row r="24" spans="2:7" ht="13.5" thickBot="1">
      <c r="B24" s="331" t="s">
        <v>63</v>
      </c>
      <c r="C24" s="332"/>
      <c r="D24" s="332"/>
      <c r="E24" s="332"/>
      <c r="F24" s="332"/>
      <c r="G24" s="333"/>
    </row>
    <row r="25" spans="2:7" ht="12.75">
      <c r="B25" s="326"/>
      <c r="C25" s="199"/>
      <c r="D25" s="199"/>
      <c r="E25" s="199"/>
      <c r="F25" s="199"/>
      <c r="G25" s="327"/>
    </row>
    <row r="26" spans="2:7" ht="12.75">
      <c r="B26" s="326"/>
      <c r="C26" s="199"/>
      <c r="D26" s="199"/>
      <c r="E26" s="199"/>
      <c r="F26" s="199"/>
      <c r="G26" s="327"/>
    </row>
    <row r="27" spans="2:7" ht="13.5" thickBot="1">
      <c r="B27" s="328"/>
      <c r="C27" s="329"/>
      <c r="D27" s="329"/>
      <c r="E27" s="329"/>
      <c r="F27" s="329"/>
      <c r="G27" s="330"/>
    </row>
    <row r="29" ht="1.5" customHeight="1" thickBot="1"/>
    <row r="30" spans="2:7" ht="13.5" thickBot="1">
      <c r="B30" s="331" t="s">
        <v>14</v>
      </c>
      <c r="C30" s="332"/>
      <c r="D30" s="332"/>
      <c r="E30" s="332"/>
      <c r="F30" s="332"/>
      <c r="G30" s="333"/>
    </row>
    <row r="31" spans="2:7" ht="12.75">
      <c r="B31" s="326"/>
      <c r="C31" s="199"/>
      <c r="D31" s="199"/>
      <c r="E31" s="199"/>
      <c r="F31" s="199"/>
      <c r="G31" s="327"/>
    </row>
    <row r="32" spans="2:7" ht="12.75">
      <c r="B32" s="326"/>
      <c r="C32" s="199"/>
      <c r="D32" s="199"/>
      <c r="E32" s="199"/>
      <c r="F32" s="199"/>
      <c r="G32" s="327"/>
    </row>
    <row r="33" spans="2:7" ht="13.5" thickBot="1">
      <c r="B33" s="328"/>
      <c r="C33" s="329"/>
      <c r="D33" s="329"/>
      <c r="E33" s="329"/>
      <c r="F33" s="329"/>
      <c r="G33" s="330"/>
    </row>
  </sheetData>
  <sheetProtection/>
  <mergeCells count="8">
    <mergeCell ref="B31:G33"/>
    <mergeCell ref="B8:G10"/>
    <mergeCell ref="B2:G2"/>
    <mergeCell ref="B5:G5"/>
    <mergeCell ref="B24:G24"/>
    <mergeCell ref="B25:G27"/>
    <mergeCell ref="B30:G30"/>
    <mergeCell ref="B12:G12"/>
  </mergeCells>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indexed="42"/>
  </sheetPr>
  <dimension ref="B2:M28"/>
  <sheetViews>
    <sheetView zoomScalePageLayoutView="0" workbookViewId="0" topLeftCell="A1">
      <selection activeCell="M17" sqref="M17:M21"/>
    </sheetView>
  </sheetViews>
  <sheetFormatPr defaultColWidth="9.140625" defaultRowHeight="12.75"/>
  <cols>
    <col min="1" max="1" width="0.5625" style="0" customWidth="1"/>
    <col min="2" max="2" width="11.8515625" style="0" customWidth="1"/>
    <col min="3" max="3" width="28.7109375" style="0" customWidth="1"/>
    <col min="4" max="4" width="11.28125" style="0" customWidth="1"/>
    <col min="5" max="5" width="9.8515625" style="0" customWidth="1"/>
    <col min="6" max="6" width="11.7109375" style="0" customWidth="1"/>
    <col min="7" max="7" width="13.28125" style="0" customWidth="1"/>
  </cols>
  <sheetData>
    <row r="2" spans="2:7" ht="15.75">
      <c r="B2" s="202" t="s">
        <v>51</v>
      </c>
      <c r="C2" s="202"/>
      <c r="D2" s="202"/>
      <c r="E2" s="202"/>
      <c r="F2" s="202"/>
      <c r="G2" s="202"/>
    </row>
    <row r="3" spans="2:7" ht="15.75">
      <c r="B3" s="5"/>
      <c r="C3" s="5"/>
      <c r="D3" s="5"/>
      <c r="E3" s="5"/>
      <c r="F3" s="5"/>
      <c r="G3" s="5"/>
    </row>
    <row r="5" ht="2.25" customHeight="1" thickBot="1"/>
    <row r="6" ht="13.5" hidden="1" thickBot="1"/>
    <row r="7" spans="2:7" ht="116.25" customHeight="1" thickBot="1">
      <c r="B7" s="203" t="s">
        <v>59</v>
      </c>
      <c r="C7" s="204"/>
      <c r="D7" s="204"/>
      <c r="E7" s="204"/>
      <c r="F7" s="204"/>
      <c r="G7" s="254"/>
    </row>
    <row r="9" ht="6" customHeight="1"/>
    <row r="10" spans="2:7" ht="12.75">
      <c r="B10" s="19"/>
      <c r="C10" s="19"/>
      <c r="D10" s="19"/>
      <c r="E10" s="19"/>
      <c r="F10" s="19"/>
      <c r="G10" s="19"/>
    </row>
    <row r="11" spans="4:7" ht="12.75">
      <c r="D11" s="22" t="s">
        <v>12</v>
      </c>
      <c r="E11" s="22">
        <v>2012</v>
      </c>
      <c r="F11" s="22">
        <v>2013</v>
      </c>
      <c r="G11" s="22">
        <v>2014</v>
      </c>
    </row>
    <row r="12" spans="2:7" ht="12.75">
      <c r="B12" s="3">
        <v>1</v>
      </c>
      <c r="C12" s="2" t="s">
        <v>8</v>
      </c>
      <c r="D12" s="123">
        <v>8</v>
      </c>
      <c r="E12" s="124">
        <v>32351</v>
      </c>
      <c r="F12" s="124">
        <v>32351</v>
      </c>
      <c r="G12" s="124">
        <v>32351</v>
      </c>
    </row>
    <row r="13" spans="2:7" ht="12.75">
      <c r="B13" s="3">
        <v>2</v>
      </c>
      <c r="C13" s="2" t="s">
        <v>9</v>
      </c>
      <c r="D13" s="2"/>
      <c r="E13" s="122">
        <v>58200</v>
      </c>
      <c r="F13" s="122">
        <v>47200</v>
      </c>
      <c r="G13" s="122">
        <v>47200</v>
      </c>
    </row>
    <row r="14" spans="2:7" ht="12.75">
      <c r="B14" s="3">
        <v>3</v>
      </c>
      <c r="C14" s="2" t="s">
        <v>33</v>
      </c>
      <c r="D14" s="2"/>
      <c r="E14" s="122">
        <v>1800</v>
      </c>
      <c r="F14" s="122">
        <v>1800</v>
      </c>
      <c r="G14" s="122">
        <v>1800</v>
      </c>
    </row>
    <row r="15" spans="2:7" ht="12.75">
      <c r="B15" s="3">
        <v>4</v>
      </c>
      <c r="C15" s="2" t="s">
        <v>10</v>
      </c>
      <c r="D15" s="2"/>
      <c r="E15" s="122">
        <v>40000</v>
      </c>
      <c r="F15" s="122">
        <v>30000</v>
      </c>
      <c r="G15" s="122">
        <v>30000</v>
      </c>
    </row>
    <row r="16" spans="2:7" ht="12.75">
      <c r="B16" s="3">
        <v>5</v>
      </c>
      <c r="C16" s="2" t="s">
        <v>11</v>
      </c>
      <c r="D16" s="2"/>
      <c r="E16" s="122"/>
      <c r="F16" s="122"/>
      <c r="G16" s="122"/>
    </row>
    <row r="17" spans="2:7" ht="12.75">
      <c r="B17" s="21"/>
      <c r="C17" s="22" t="s">
        <v>34</v>
      </c>
      <c r="D17" s="22"/>
      <c r="E17" s="23">
        <f>SUM(E12:E16)</f>
        <v>132351</v>
      </c>
      <c r="F17" s="23">
        <f>SUM(F12:F16)</f>
        <v>111351</v>
      </c>
      <c r="G17" s="23">
        <f>SUM(G12:G16)</f>
        <v>111351</v>
      </c>
    </row>
    <row r="19" spans="2:13" ht="12.75">
      <c r="B19" s="4" t="s">
        <v>13</v>
      </c>
      <c r="M19" s="28"/>
    </row>
    <row r="20" spans="2:13" ht="12.75">
      <c r="B20" s="194" t="s">
        <v>14</v>
      </c>
      <c r="C20" s="195"/>
      <c r="D20" s="195"/>
      <c r="E20" s="195"/>
      <c r="F20" s="195"/>
      <c r="G20" s="246"/>
      <c r="M20" s="28"/>
    </row>
    <row r="21" spans="2:7" ht="12.75" customHeight="1">
      <c r="B21" s="280" t="s">
        <v>60</v>
      </c>
      <c r="C21" s="281"/>
      <c r="D21" s="281"/>
      <c r="E21" s="281"/>
      <c r="F21" s="281"/>
      <c r="G21" s="282"/>
    </row>
    <row r="22" spans="2:7" ht="12.75">
      <c r="B22" s="294"/>
      <c r="C22" s="275"/>
      <c r="D22" s="275"/>
      <c r="E22" s="275"/>
      <c r="F22" s="275"/>
      <c r="G22" s="295"/>
    </row>
    <row r="23" spans="2:7" ht="12.75">
      <c r="B23" s="283"/>
      <c r="C23" s="284"/>
      <c r="D23" s="284"/>
      <c r="E23" s="284"/>
      <c r="F23" s="284"/>
      <c r="G23" s="285"/>
    </row>
    <row r="25" ht="1.5" customHeight="1"/>
    <row r="26" spans="2:7" ht="12.75">
      <c r="B26" s="194" t="s">
        <v>61</v>
      </c>
      <c r="C26" s="195"/>
      <c r="D26" s="195"/>
      <c r="E26" s="195"/>
      <c r="F26" s="195"/>
      <c r="G26" s="246"/>
    </row>
    <row r="27" spans="2:7" ht="14.25" customHeight="1">
      <c r="B27" s="280" t="s">
        <v>62</v>
      </c>
      <c r="C27" s="281"/>
      <c r="D27" s="281"/>
      <c r="E27" s="281"/>
      <c r="F27" s="281"/>
      <c r="G27" s="282"/>
    </row>
    <row r="28" spans="2:7" ht="10.5" customHeight="1">
      <c r="B28" s="283"/>
      <c r="C28" s="284"/>
      <c r="D28" s="284"/>
      <c r="E28" s="284"/>
      <c r="F28" s="284"/>
      <c r="G28" s="285"/>
    </row>
  </sheetData>
  <sheetProtection/>
  <mergeCells count="6">
    <mergeCell ref="B27:G28"/>
    <mergeCell ref="B26:G26"/>
    <mergeCell ref="B2:G2"/>
    <mergeCell ref="B7:G7"/>
    <mergeCell ref="B21:G23"/>
    <mergeCell ref="B20:G20"/>
  </mergeCells>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indexed="45"/>
  </sheetPr>
  <dimension ref="A1:M213"/>
  <sheetViews>
    <sheetView view="pageBreakPreview" zoomScale="75" zoomScaleSheetLayoutView="75" zoomScalePageLayoutView="0" workbookViewId="0" topLeftCell="A155">
      <selection activeCell="C5" sqref="C5:C9"/>
    </sheetView>
  </sheetViews>
  <sheetFormatPr defaultColWidth="9.140625" defaultRowHeight="12.75"/>
  <cols>
    <col min="1" max="1" width="5.8515625" style="0" customWidth="1"/>
    <col min="2" max="2" width="12.8515625" style="0" customWidth="1"/>
    <col min="3" max="3" width="23.57421875" style="0" customWidth="1"/>
    <col min="4" max="4" width="7.28125" style="0" customWidth="1"/>
    <col min="5" max="5" width="19.8515625" style="0" customWidth="1"/>
    <col min="6" max="6" width="18.140625" style="0" customWidth="1"/>
    <col min="7" max="7" width="17.8515625" style="0" customWidth="1"/>
    <col min="8" max="8" width="18.7109375" style="0" customWidth="1"/>
    <col min="9" max="9" width="12.00390625" style="0" customWidth="1"/>
    <col min="10" max="10" width="12.7109375" style="0" bestFit="1" customWidth="1"/>
    <col min="11" max="11" width="12.8515625" style="0" bestFit="1" customWidth="1"/>
  </cols>
  <sheetData>
    <row r="1" spans="1:8" ht="44.25" customHeight="1" thickBot="1">
      <c r="A1" s="344" t="s">
        <v>213</v>
      </c>
      <c r="B1" s="344"/>
      <c r="C1" s="344"/>
      <c r="D1" s="344"/>
      <c r="E1" s="344"/>
      <c r="F1" s="344"/>
      <c r="G1" s="344"/>
      <c r="H1" s="344"/>
    </row>
    <row r="2" spans="1:8" ht="22.5" customHeight="1" thickTop="1">
      <c r="A2" s="345" t="s">
        <v>204</v>
      </c>
      <c r="B2" s="346"/>
      <c r="C2" s="346"/>
      <c r="D2" s="346"/>
      <c r="E2" s="346"/>
      <c r="F2" s="346"/>
      <c r="G2" s="346"/>
      <c r="H2" s="346"/>
    </row>
    <row r="3" spans="1:8" ht="41.25" customHeight="1">
      <c r="A3" s="2"/>
      <c r="B3" s="2"/>
      <c r="C3" s="2"/>
      <c r="D3" s="2"/>
      <c r="E3" s="87" t="s">
        <v>205</v>
      </c>
      <c r="F3" s="88" t="s">
        <v>206</v>
      </c>
      <c r="G3" s="347" t="s">
        <v>207</v>
      </c>
      <c r="H3" s="348"/>
    </row>
    <row r="4" spans="1:8" ht="24.75" customHeight="1">
      <c r="A4" s="34">
        <v>1</v>
      </c>
      <c r="B4" s="35" t="s">
        <v>112</v>
      </c>
      <c r="C4" s="35"/>
      <c r="D4" s="165" t="s">
        <v>124</v>
      </c>
      <c r="E4" s="35">
        <v>2011</v>
      </c>
      <c r="F4" s="35">
        <v>2012</v>
      </c>
      <c r="G4" s="35">
        <v>2013</v>
      </c>
      <c r="H4" s="36">
        <v>2014</v>
      </c>
    </row>
    <row r="5" spans="1:8" ht="22.5" customHeight="1">
      <c r="A5" s="32"/>
      <c r="B5" s="33"/>
      <c r="C5" s="174" t="s">
        <v>113</v>
      </c>
      <c r="D5" s="40">
        <v>14</v>
      </c>
      <c r="E5" s="91">
        <f>73076+101904</f>
        <v>174980</v>
      </c>
      <c r="F5" s="91">
        <f>'Zyra e Kryetarit'!E31+'Asamblea komunale'!E31</f>
        <v>210345</v>
      </c>
      <c r="G5" s="91">
        <f>'Zyra e Kryetarit'!F31+'Asamblea komunale'!F31</f>
        <v>210345</v>
      </c>
      <c r="H5" s="91">
        <f>'Zyra e Kryetarit'!G31+'Asamblea komunale'!G31</f>
        <v>210345</v>
      </c>
    </row>
    <row r="6" spans="1:8" ht="22.5" customHeight="1">
      <c r="A6" s="32"/>
      <c r="B6" s="33"/>
      <c r="C6" s="174" t="s">
        <v>114</v>
      </c>
      <c r="D6" s="33"/>
      <c r="E6" s="158">
        <f>7300+4800</f>
        <v>12100</v>
      </c>
      <c r="F6" s="158">
        <f>'Zyra e Kryetarit'!E32+'Asamblea komunale'!E32</f>
        <v>32100</v>
      </c>
      <c r="G6" s="158">
        <f>'Zyra e Kryetarit'!F32+'Asamblea komunale'!F32</f>
        <v>32100</v>
      </c>
      <c r="H6" s="158">
        <f>'Zyra e Kryetarit'!G32+'Asamblea komunale'!G32</f>
        <v>32100</v>
      </c>
    </row>
    <row r="7" spans="1:8" ht="22.5" customHeight="1">
      <c r="A7" s="32"/>
      <c r="B7" s="33"/>
      <c r="C7" s="174" t="s">
        <v>118</v>
      </c>
      <c r="D7" s="33"/>
      <c r="E7" s="158">
        <v>7000</v>
      </c>
      <c r="F7" s="158">
        <f>'Zyra e Kryetarit'!E33</f>
        <v>7000</v>
      </c>
      <c r="G7" s="158">
        <f>'Zyra e Kryetarit'!F33</f>
        <v>7000</v>
      </c>
      <c r="H7" s="158">
        <f>'Zyra e Kryetarit'!G33</f>
        <v>7000</v>
      </c>
    </row>
    <row r="8" spans="1:8" ht="22.5" customHeight="1">
      <c r="A8" s="32"/>
      <c r="B8" s="33"/>
      <c r="C8" s="174" t="s">
        <v>115</v>
      </c>
      <c r="D8" s="33"/>
      <c r="E8" s="158"/>
      <c r="F8" s="158">
        <f>'Zyra e Kryetarit'!E34</f>
        <v>0</v>
      </c>
      <c r="G8" s="158">
        <f>'Zyra e Kryetarit'!F34</f>
        <v>0</v>
      </c>
      <c r="H8" s="158">
        <f>'Zyra e Kryetarit'!G34</f>
        <v>0</v>
      </c>
    </row>
    <row r="9" spans="1:8" ht="22.5" customHeight="1">
      <c r="A9" s="32"/>
      <c r="B9" s="33"/>
      <c r="C9" s="174" t="s">
        <v>116</v>
      </c>
      <c r="D9" s="33"/>
      <c r="E9" s="158"/>
      <c r="F9" s="158">
        <f>'Zyra e Kryetarit'!E35</f>
        <v>0</v>
      </c>
      <c r="G9" s="158">
        <f>'Zyra e Kryetarit'!F35</f>
        <v>0</v>
      </c>
      <c r="H9" s="158">
        <f>'Zyra e Kryetarit'!G35</f>
        <v>0</v>
      </c>
    </row>
    <row r="10" spans="1:8" ht="22.5" customHeight="1">
      <c r="A10" s="37"/>
      <c r="B10" s="38" t="s">
        <v>117</v>
      </c>
      <c r="C10" s="38"/>
      <c r="D10" s="38"/>
      <c r="E10" s="93">
        <f>SUM(E5:E9)</f>
        <v>194080</v>
      </c>
      <c r="F10" s="93">
        <f>SUM(F5:F9)</f>
        <v>249445</v>
      </c>
      <c r="G10" s="93">
        <f>SUM(G5:G9)</f>
        <v>249445</v>
      </c>
      <c r="H10" s="93">
        <f>SUM(H5:H9)</f>
        <v>249445</v>
      </c>
    </row>
    <row r="11" spans="5:8" ht="22.5" customHeight="1">
      <c r="E11" s="77"/>
      <c r="F11" s="77"/>
      <c r="G11" s="77"/>
      <c r="H11" s="77"/>
    </row>
    <row r="12" spans="1:8" ht="22.5" customHeight="1">
      <c r="A12" s="34">
        <v>2</v>
      </c>
      <c r="B12" s="35" t="s">
        <v>162</v>
      </c>
      <c r="C12" s="35"/>
      <c r="D12" s="79" t="s">
        <v>124</v>
      </c>
      <c r="E12" s="35">
        <v>2011</v>
      </c>
      <c r="F12" s="35">
        <v>2012</v>
      </c>
      <c r="G12" s="35">
        <v>2013</v>
      </c>
      <c r="H12" s="36">
        <v>2014</v>
      </c>
    </row>
    <row r="13" spans="1:8" ht="22.5" customHeight="1">
      <c r="A13" s="32"/>
      <c r="B13" s="33"/>
      <c r="C13" s="154" t="s">
        <v>113</v>
      </c>
      <c r="D13" s="40">
        <f>'Drej. për Urbanizëm dhe planif.'!D21</f>
        <v>12</v>
      </c>
      <c r="E13" s="91">
        <v>47187</v>
      </c>
      <c r="F13" s="158">
        <f>'Drej. për Urbanizëm dhe planif.'!E21</f>
        <v>48006</v>
      </c>
      <c r="G13" s="158">
        <f>'Drej. për Urbanizëm dhe planif.'!F21</f>
        <v>48006</v>
      </c>
      <c r="H13" s="158">
        <f>'Drej. për Urbanizëm dhe planif.'!G21</f>
        <v>48006</v>
      </c>
    </row>
    <row r="14" spans="1:8" ht="22.5" customHeight="1">
      <c r="A14" s="32"/>
      <c r="B14" s="33"/>
      <c r="C14" s="154" t="s">
        <v>114</v>
      </c>
      <c r="D14" s="33"/>
      <c r="E14" s="158">
        <v>14000</v>
      </c>
      <c r="F14" s="158">
        <f>'Drej. për Urbanizëm dhe planif.'!E22</f>
        <v>14000</v>
      </c>
      <c r="G14" s="158">
        <f>'Drej. për Urbanizëm dhe planif.'!F22</f>
        <v>14000</v>
      </c>
      <c r="H14" s="158">
        <f>'Drej. për Urbanizëm dhe planif.'!G22</f>
        <v>14000</v>
      </c>
    </row>
    <row r="15" spans="1:8" ht="22.5" customHeight="1">
      <c r="A15" s="32"/>
      <c r="B15" s="33"/>
      <c r="C15" s="154" t="s">
        <v>118</v>
      </c>
      <c r="D15" s="33"/>
      <c r="E15" s="158"/>
      <c r="F15" s="158">
        <f>'Drej. për Urbanizëm dhe planif.'!E23</f>
        <v>0</v>
      </c>
      <c r="G15" s="158">
        <f>'Drej. për Urbanizëm dhe planif.'!F23</f>
        <v>0</v>
      </c>
      <c r="H15" s="158">
        <f>'Drej. për Urbanizëm dhe planif.'!G23</f>
        <v>0</v>
      </c>
    </row>
    <row r="16" spans="1:8" ht="22.5" customHeight="1">
      <c r="A16" s="32"/>
      <c r="B16" s="33"/>
      <c r="C16" s="154" t="s">
        <v>115</v>
      </c>
      <c r="D16" s="33"/>
      <c r="E16" s="158"/>
      <c r="F16" s="158">
        <f>'Drej. për Urbanizëm dhe planif.'!E24</f>
        <v>0</v>
      </c>
      <c r="G16" s="158">
        <f>'Drej. për Urbanizëm dhe planif.'!F24</f>
        <v>0</v>
      </c>
      <c r="H16" s="158">
        <f>'Drej. për Urbanizëm dhe planif.'!G24</f>
        <v>0</v>
      </c>
    </row>
    <row r="17" spans="1:8" ht="22.5" customHeight="1">
      <c r="A17" s="32"/>
      <c r="B17" s="33"/>
      <c r="C17" s="154" t="s">
        <v>116</v>
      </c>
      <c r="D17" s="33"/>
      <c r="E17" s="158">
        <v>550000</v>
      </c>
      <c r="F17" s="158">
        <f>'Drej. për Urbanizëm dhe planif.'!E25</f>
        <v>480000</v>
      </c>
      <c r="G17" s="158">
        <f>'Drej. për Urbanizëm dhe planif.'!F25</f>
        <v>500000</v>
      </c>
      <c r="H17" s="158">
        <f>'Drej. për Urbanizëm dhe planif.'!G25</f>
        <v>590000</v>
      </c>
    </row>
    <row r="18" spans="1:8" ht="22.5" customHeight="1">
      <c r="A18" s="37"/>
      <c r="B18" s="38" t="s">
        <v>117</v>
      </c>
      <c r="C18" s="38"/>
      <c r="D18" s="38"/>
      <c r="E18" s="93">
        <f>SUM(E13:E17)</f>
        <v>611187</v>
      </c>
      <c r="F18" s="129">
        <f>SUM(F13:F17)</f>
        <v>542006</v>
      </c>
      <c r="G18" s="129">
        <f>SUM(G13:G17)</f>
        <v>562006</v>
      </c>
      <c r="H18" s="129">
        <f>SUM(H13:H17)</f>
        <v>652006</v>
      </c>
    </row>
    <row r="19" spans="5:8" ht="22.5" customHeight="1">
      <c r="E19" s="77"/>
      <c r="F19" s="77"/>
      <c r="G19" s="77"/>
      <c r="H19" s="77"/>
    </row>
    <row r="20" spans="1:8" ht="22.5" customHeight="1">
      <c r="A20" s="34">
        <v>3</v>
      </c>
      <c r="B20" s="35" t="s">
        <v>119</v>
      </c>
      <c r="C20" s="35"/>
      <c r="D20" s="79" t="s">
        <v>124</v>
      </c>
      <c r="E20" s="35">
        <v>2011</v>
      </c>
      <c r="F20" s="35">
        <v>2012</v>
      </c>
      <c r="G20" s="35">
        <v>2013</v>
      </c>
      <c r="H20" s="36">
        <v>2014</v>
      </c>
    </row>
    <row r="21" spans="1:8" ht="22.5" customHeight="1">
      <c r="A21" s="32"/>
      <c r="B21" s="33"/>
      <c r="C21" s="154" t="s">
        <v>113</v>
      </c>
      <c r="D21" s="40">
        <v>31</v>
      </c>
      <c r="E21" s="91">
        <v>131143</v>
      </c>
      <c r="F21" s="158">
        <f>'Drej. e inspekcioneve'!E41</f>
        <v>129560</v>
      </c>
      <c r="G21" s="158">
        <f>'Drej. e inspekcioneve'!F41</f>
        <v>129560</v>
      </c>
      <c r="H21" s="158">
        <f>'Drej. e inspekcioneve'!G41</f>
        <v>129560</v>
      </c>
    </row>
    <row r="22" spans="1:8" ht="22.5" customHeight="1">
      <c r="A22" s="32"/>
      <c r="B22" s="33"/>
      <c r="C22" s="154" t="s">
        <v>114</v>
      </c>
      <c r="D22" s="33"/>
      <c r="E22" s="158">
        <v>20827</v>
      </c>
      <c r="F22" s="158">
        <f>'Drej. e inspekcioneve'!E42</f>
        <v>20827</v>
      </c>
      <c r="G22" s="158">
        <f>'Drej. e inspekcioneve'!F42</f>
        <v>20827</v>
      </c>
      <c r="H22" s="158">
        <f>'Drej. e inspekcioneve'!G42</f>
        <v>20827</v>
      </c>
    </row>
    <row r="23" spans="1:8" ht="22.5" customHeight="1">
      <c r="A23" s="32"/>
      <c r="B23" s="33"/>
      <c r="C23" s="154" t="s">
        <v>118</v>
      </c>
      <c r="D23" s="33"/>
      <c r="E23" s="92"/>
      <c r="F23" s="158">
        <f>'Drej. e inspekcioneve'!E43</f>
        <v>0</v>
      </c>
      <c r="G23" s="158">
        <f>'Drej. e inspekcioneve'!F43</f>
        <v>0</v>
      </c>
      <c r="H23" s="158">
        <f>'Drej. e inspekcioneve'!G43</f>
        <v>0</v>
      </c>
    </row>
    <row r="24" spans="1:8" ht="22.5" customHeight="1">
      <c r="A24" s="32"/>
      <c r="B24" s="33"/>
      <c r="C24" s="154" t="s">
        <v>115</v>
      </c>
      <c r="D24" s="33"/>
      <c r="E24" s="92"/>
      <c r="F24" s="158">
        <f>'Drej. e inspekcioneve'!E44</f>
        <v>0</v>
      </c>
      <c r="G24" s="158">
        <f>'Drej. e inspekcioneve'!F44</f>
        <v>0</v>
      </c>
      <c r="H24" s="158">
        <f>'Drej. e inspekcioneve'!G44</f>
        <v>0</v>
      </c>
    </row>
    <row r="25" spans="1:8" ht="22.5" customHeight="1">
      <c r="A25" s="32"/>
      <c r="B25" s="33"/>
      <c r="C25" s="154" t="s">
        <v>116</v>
      </c>
      <c r="D25" s="33"/>
      <c r="E25" s="92"/>
      <c r="F25" s="158">
        <f>'Drej. e inspekcioneve'!E45</f>
        <v>0</v>
      </c>
      <c r="G25" s="158">
        <f>'Drej. e inspekcioneve'!F45</f>
        <v>0</v>
      </c>
      <c r="H25" s="158">
        <f>'Drej. e inspekcioneve'!G45</f>
        <v>0</v>
      </c>
    </row>
    <row r="26" spans="1:8" ht="22.5" customHeight="1">
      <c r="A26" s="37"/>
      <c r="B26" s="38" t="s">
        <v>117</v>
      </c>
      <c r="C26" s="38"/>
      <c r="D26" s="38"/>
      <c r="E26" s="93">
        <f>SUM(E21:E25)</f>
        <v>151970</v>
      </c>
      <c r="F26" s="93">
        <f>SUM(F21:F25)</f>
        <v>150387</v>
      </c>
      <c r="G26" s="93">
        <f>SUM(G21:G25)</f>
        <v>150387</v>
      </c>
      <c r="H26" s="93">
        <f>SUM(H21:H25)</f>
        <v>150387</v>
      </c>
    </row>
    <row r="27" spans="5:8" ht="22.5" customHeight="1">
      <c r="E27" s="77"/>
      <c r="F27" s="77"/>
      <c r="G27" s="77"/>
      <c r="H27" s="77"/>
    </row>
    <row r="28" spans="1:10" ht="30.75" customHeight="1">
      <c r="A28" s="81">
        <v>4</v>
      </c>
      <c r="B28" s="338" t="s">
        <v>120</v>
      </c>
      <c r="C28" s="339"/>
      <c r="D28" s="79" t="s">
        <v>174</v>
      </c>
      <c r="E28" s="35">
        <v>2011</v>
      </c>
      <c r="F28" s="35">
        <v>2012</v>
      </c>
      <c r="G28" s="35">
        <v>2013</v>
      </c>
      <c r="H28" s="36">
        <v>2014</v>
      </c>
      <c r="J28" s="41"/>
    </row>
    <row r="29" spans="1:8" ht="22.5" customHeight="1">
      <c r="A29" s="82"/>
      <c r="B29" s="83"/>
      <c r="C29" s="155" t="s">
        <v>113</v>
      </c>
      <c r="D29" s="84">
        <f>'Drej. e Adm. së përgj.'!D121</f>
        <v>113</v>
      </c>
      <c r="E29" s="96">
        <v>380096</v>
      </c>
      <c r="F29" s="158">
        <f>'Drej. e Adm. së përgj.'!E121</f>
        <v>386825</v>
      </c>
      <c r="G29" s="159">
        <f>'Drej. e Adm. së përgj.'!F121</f>
        <v>386825</v>
      </c>
      <c r="H29" s="159">
        <f>'Drej. e Adm. së përgj.'!G121</f>
        <v>386825</v>
      </c>
    </row>
    <row r="30" spans="1:8" ht="22.5" customHeight="1">
      <c r="A30" s="82"/>
      <c r="B30" s="83"/>
      <c r="C30" s="155" t="s">
        <v>114</v>
      </c>
      <c r="D30" s="83"/>
      <c r="E30" s="159">
        <v>318315</v>
      </c>
      <c r="F30" s="158">
        <f>'Drej. e Adm. së përgj.'!E122</f>
        <v>618315</v>
      </c>
      <c r="G30" s="159">
        <f>'Drej. e Adm. së përgj.'!F122</f>
        <v>618315</v>
      </c>
      <c r="H30" s="159">
        <f>'Drej. e Adm. së përgj.'!G122</f>
        <v>618315</v>
      </c>
    </row>
    <row r="31" spans="1:8" ht="22.5" customHeight="1">
      <c r="A31" s="82"/>
      <c r="B31" s="83"/>
      <c r="C31" s="155" t="s">
        <v>118</v>
      </c>
      <c r="D31" s="83"/>
      <c r="E31" s="159">
        <v>238700</v>
      </c>
      <c r="F31" s="158">
        <f>'Drej. e Adm. së përgj.'!E123</f>
        <v>488700</v>
      </c>
      <c r="G31" s="159">
        <f>'Drej. e Adm. së përgj.'!F123</f>
        <v>488700</v>
      </c>
      <c r="H31" s="159">
        <f>'Drej. e Adm. së përgj.'!G123</f>
        <v>488700</v>
      </c>
    </row>
    <row r="32" spans="1:8" ht="22.5" customHeight="1">
      <c r="A32" s="82"/>
      <c r="B32" s="83"/>
      <c r="C32" s="155" t="s">
        <v>115</v>
      </c>
      <c r="D32" s="83"/>
      <c r="E32" s="159">
        <v>30979</v>
      </c>
      <c r="F32" s="158">
        <f>'Drej. e Adm. së përgj.'!E124</f>
        <v>60979</v>
      </c>
      <c r="G32" s="159">
        <f>'Drej. e Adm. së përgj.'!F124</f>
        <v>60979</v>
      </c>
      <c r="H32" s="159">
        <f>'Drej. e Adm. së përgj.'!G124</f>
        <v>60979</v>
      </c>
    </row>
    <row r="33" spans="1:8" ht="22.5" customHeight="1">
      <c r="A33" s="82"/>
      <c r="B33" s="83"/>
      <c r="C33" s="155" t="s">
        <v>116</v>
      </c>
      <c r="D33" s="83"/>
      <c r="E33" s="159">
        <v>302000</v>
      </c>
      <c r="F33" s="158">
        <f>'Drej. e Adm. së përgj.'!E125</f>
        <v>422000</v>
      </c>
      <c r="G33" s="159">
        <f>'Drej. e Adm. së përgj.'!F125</f>
        <v>557000</v>
      </c>
      <c r="H33" s="159">
        <f>'Drej. e Adm. së përgj.'!G125</f>
        <v>427000</v>
      </c>
    </row>
    <row r="34" spans="1:8" ht="22.5" customHeight="1">
      <c r="A34" s="85"/>
      <c r="B34" s="86" t="s">
        <v>117</v>
      </c>
      <c r="C34" s="86"/>
      <c r="D34" s="86"/>
      <c r="E34" s="128">
        <f>SUM(E29:E33)</f>
        <v>1270090</v>
      </c>
      <c r="F34" s="98">
        <f>SUM(F29:F33)</f>
        <v>1976819</v>
      </c>
      <c r="G34" s="98">
        <f>SUM(G29:G33)</f>
        <v>2111819</v>
      </c>
      <c r="H34" s="98">
        <f>SUM(H29:H33)</f>
        <v>1981819</v>
      </c>
    </row>
    <row r="35" spans="1:8" ht="22.5" customHeight="1">
      <c r="A35" s="78"/>
      <c r="B35" s="78"/>
      <c r="C35" s="78"/>
      <c r="D35" s="78"/>
      <c r="E35" s="99"/>
      <c r="F35" s="99"/>
      <c r="G35" s="99"/>
      <c r="H35" s="99"/>
    </row>
    <row r="36" spans="1:8" ht="39.75" customHeight="1">
      <c r="A36" s="81">
        <v>5</v>
      </c>
      <c r="B36" s="79" t="s">
        <v>121</v>
      </c>
      <c r="C36" s="79"/>
      <c r="D36" s="79" t="s">
        <v>174</v>
      </c>
      <c r="E36" s="35">
        <v>2011</v>
      </c>
      <c r="F36" s="35">
        <v>2012</v>
      </c>
      <c r="G36" s="35">
        <v>2013</v>
      </c>
      <c r="H36" s="36">
        <v>2014</v>
      </c>
    </row>
    <row r="37" spans="1:8" ht="22.5" customHeight="1">
      <c r="A37" s="82"/>
      <c r="B37" s="83"/>
      <c r="C37" s="155" t="s">
        <v>113</v>
      </c>
      <c r="D37" s="84">
        <f>'Drej. për buxhet e financa'!D37</f>
        <v>41</v>
      </c>
      <c r="E37" s="96">
        <v>159188</v>
      </c>
      <c r="F37" s="159">
        <f>'Drej. për buxhet e financa'!E37</f>
        <v>166578</v>
      </c>
      <c r="G37" s="159">
        <f>'Drej. për buxhet e financa'!F37</f>
        <v>166578</v>
      </c>
      <c r="H37" s="159">
        <f>'Drej. për buxhet e financa'!G37</f>
        <v>166578</v>
      </c>
    </row>
    <row r="38" spans="1:8" ht="22.5" customHeight="1">
      <c r="A38" s="82"/>
      <c r="B38" s="83"/>
      <c r="C38" s="155" t="s">
        <v>114</v>
      </c>
      <c r="D38" s="83"/>
      <c r="E38" s="159">
        <v>38479</v>
      </c>
      <c r="F38" s="159">
        <f>'Drej. për buxhet e financa'!E38</f>
        <v>68479</v>
      </c>
      <c r="G38" s="159">
        <f>'Drej. për buxhet e financa'!F38</f>
        <v>68479</v>
      </c>
      <c r="H38" s="159">
        <f>'Drej. për buxhet e financa'!G38</f>
        <v>68479</v>
      </c>
    </row>
    <row r="39" spans="1:8" ht="22.5" customHeight="1">
      <c r="A39" s="82"/>
      <c r="B39" s="83"/>
      <c r="C39" s="155" t="s">
        <v>118</v>
      </c>
      <c r="D39" s="83"/>
      <c r="E39" s="159">
        <v>4033</v>
      </c>
      <c r="F39" s="159">
        <f>'Drej. për buxhet e financa'!E39</f>
        <v>4033</v>
      </c>
      <c r="G39" s="159">
        <f>'Drej. për buxhet e financa'!F39</f>
        <v>4033</v>
      </c>
      <c r="H39" s="159">
        <f>'Drej. për buxhet e financa'!G39</f>
        <v>4033</v>
      </c>
    </row>
    <row r="40" spans="1:8" ht="22.5" customHeight="1">
      <c r="A40" s="82"/>
      <c r="B40" s="83"/>
      <c r="C40" s="155" t="s">
        <v>115</v>
      </c>
      <c r="D40" s="83"/>
      <c r="E40" s="159"/>
      <c r="F40" s="159">
        <f>'Drej. për buxhet e financa'!E40</f>
        <v>0</v>
      </c>
      <c r="G40" s="159">
        <f>'Drej. për buxhet e financa'!F40</f>
        <v>0</v>
      </c>
      <c r="H40" s="159">
        <f>'Drej. për buxhet e financa'!G40</f>
        <v>0</v>
      </c>
    </row>
    <row r="41" spans="1:8" ht="22.5" customHeight="1">
      <c r="A41" s="82"/>
      <c r="B41" s="83"/>
      <c r="C41" s="155" t="s">
        <v>116</v>
      </c>
      <c r="D41" s="83"/>
      <c r="E41" s="159"/>
      <c r="F41" s="159">
        <f>'Drej. për buxhet e financa'!E41</f>
        <v>0</v>
      </c>
      <c r="G41" s="159">
        <f>'Drej. për buxhet e financa'!F41</f>
        <v>0</v>
      </c>
      <c r="H41" s="159">
        <f>'Drej. për buxhet e financa'!G41</f>
        <v>0</v>
      </c>
    </row>
    <row r="42" spans="1:8" ht="22.5" customHeight="1">
      <c r="A42" s="85"/>
      <c r="B42" s="86" t="s">
        <v>117</v>
      </c>
      <c r="C42" s="86"/>
      <c r="D42" s="86"/>
      <c r="E42" s="128">
        <f>SUM(E37:E41)</f>
        <v>201700</v>
      </c>
      <c r="F42" s="98">
        <f>SUM(F37:F41)</f>
        <v>239090</v>
      </c>
      <c r="G42" s="98">
        <f>SUM(G37:G41)</f>
        <v>239090</v>
      </c>
      <c r="H42" s="98">
        <f>SUM(H37:H41)</f>
        <v>239090</v>
      </c>
    </row>
    <row r="43" spans="1:8" ht="22.5" customHeight="1">
      <c r="A43" s="78"/>
      <c r="B43" s="78"/>
      <c r="C43" s="78"/>
      <c r="D43" s="78"/>
      <c r="E43" s="99"/>
      <c r="F43" s="99"/>
      <c r="G43" s="99"/>
      <c r="H43" s="99"/>
    </row>
    <row r="44" spans="1:8" ht="33" customHeight="1">
      <c r="A44" s="81">
        <v>6</v>
      </c>
      <c r="B44" s="338" t="s">
        <v>214</v>
      </c>
      <c r="C44" s="339"/>
      <c r="D44" s="79" t="s">
        <v>174</v>
      </c>
      <c r="E44" s="35">
        <v>2011</v>
      </c>
      <c r="F44" s="35">
        <v>2012</v>
      </c>
      <c r="G44" s="35">
        <v>2013</v>
      </c>
      <c r="H44" s="36">
        <v>2014</v>
      </c>
    </row>
    <row r="45" spans="1:8" ht="22.5" customHeight="1">
      <c r="A45" s="82"/>
      <c r="B45" s="83"/>
      <c r="C45" s="155" t="s">
        <v>113</v>
      </c>
      <c r="D45" s="84">
        <f>'Drej. për shërb.publ.'!D17</f>
        <v>17</v>
      </c>
      <c r="E45" s="96">
        <v>66130</v>
      </c>
      <c r="F45" s="159">
        <f>'Drej. për shërb.publ.'!E17</f>
        <v>67662</v>
      </c>
      <c r="G45" s="159">
        <f>'Drej. për shërb.publ.'!F17</f>
        <v>67662</v>
      </c>
      <c r="H45" s="159">
        <f>'Drej. për shërb.publ.'!G17</f>
        <v>67662</v>
      </c>
    </row>
    <row r="46" spans="1:8" ht="22.5" customHeight="1">
      <c r="A46" s="82"/>
      <c r="B46" s="83"/>
      <c r="C46" s="155" t="s">
        <v>114</v>
      </c>
      <c r="D46" s="83"/>
      <c r="E46" s="159">
        <v>195000</v>
      </c>
      <c r="F46" s="159">
        <f>'Drej. për shërb.publ.'!E18</f>
        <v>195000</v>
      </c>
      <c r="G46" s="159">
        <f>'Drej. për shërb.publ.'!F18</f>
        <v>195000</v>
      </c>
      <c r="H46" s="159">
        <f>'Drej. për shërb.publ.'!G18</f>
        <v>195000</v>
      </c>
    </row>
    <row r="47" spans="1:8" ht="22.5" customHeight="1">
      <c r="A47" s="82"/>
      <c r="B47" s="83"/>
      <c r="C47" s="155" t="s">
        <v>118</v>
      </c>
      <c r="D47" s="83"/>
      <c r="E47" s="159">
        <v>46000</v>
      </c>
      <c r="F47" s="159">
        <f>'Drej. për shërb.publ.'!E19</f>
        <v>46000</v>
      </c>
      <c r="G47" s="159">
        <f>'Drej. për shërb.publ.'!F19</f>
        <v>46000</v>
      </c>
      <c r="H47" s="159">
        <f>'Drej. për shërb.publ.'!G19</f>
        <v>46000</v>
      </c>
    </row>
    <row r="48" spans="1:8" ht="22.5" customHeight="1">
      <c r="A48" s="82"/>
      <c r="B48" s="83"/>
      <c r="C48" s="155" t="s">
        <v>115</v>
      </c>
      <c r="D48" s="83"/>
      <c r="E48" s="159">
        <v>30000</v>
      </c>
      <c r="F48" s="159">
        <f>'Drej. për shërb.publ.'!E20</f>
        <v>50000</v>
      </c>
      <c r="G48" s="159">
        <f>'Drej. për shërb.publ.'!F20</f>
        <v>50000</v>
      </c>
      <c r="H48" s="159">
        <f>'Drej. për shërb.publ.'!G20</f>
        <v>50000</v>
      </c>
    </row>
    <row r="49" spans="1:9" ht="22.5" customHeight="1">
      <c r="A49" s="82"/>
      <c r="B49" s="83"/>
      <c r="C49" s="155" t="s">
        <v>116</v>
      </c>
      <c r="D49" s="83"/>
      <c r="E49" s="159">
        <v>7567000</v>
      </c>
      <c r="F49" s="159">
        <f>'Drej. për shërb.publ.'!E21</f>
        <v>7730000</v>
      </c>
      <c r="G49" s="159">
        <f>'Drej. për shërb.publ.'!F21</f>
        <v>7500000</v>
      </c>
      <c r="H49" s="159">
        <f>'Drej. për shërb.publ.'!G21</f>
        <v>7500000</v>
      </c>
      <c r="I49" s="30"/>
    </row>
    <row r="50" spans="1:8" ht="22.5" customHeight="1">
      <c r="A50" s="85"/>
      <c r="B50" s="86" t="s">
        <v>117</v>
      </c>
      <c r="C50" s="86"/>
      <c r="D50" s="86"/>
      <c r="E50" s="128">
        <f>SUM(E45:E49)</f>
        <v>7904130</v>
      </c>
      <c r="F50" s="98">
        <f>SUM(F45:F49)</f>
        <v>8088662</v>
      </c>
      <c r="G50" s="98">
        <f>SUM(G45:G49)</f>
        <v>7858662</v>
      </c>
      <c r="H50" s="98">
        <f>SUM(H45:H49)</f>
        <v>7858662</v>
      </c>
    </row>
    <row r="51" spans="1:8" ht="13.5" customHeight="1">
      <c r="A51" s="78"/>
      <c r="B51" s="78"/>
      <c r="C51" s="78"/>
      <c r="D51" s="78"/>
      <c r="E51" s="99"/>
      <c r="F51" s="99"/>
      <c r="G51" s="99"/>
      <c r="H51" s="99"/>
    </row>
    <row r="52" spans="1:8" ht="4.5" customHeight="1" hidden="1">
      <c r="A52" s="81">
        <v>9</v>
      </c>
      <c r="B52" s="79"/>
      <c r="C52" s="79"/>
      <c r="D52" s="79"/>
      <c r="E52" s="94"/>
      <c r="F52" s="94"/>
      <c r="G52" s="94"/>
      <c r="H52" s="95"/>
    </row>
    <row r="53" spans="1:8" ht="12.75" hidden="1">
      <c r="A53" s="82"/>
      <c r="B53" s="83"/>
      <c r="C53" s="83"/>
      <c r="D53" s="84"/>
      <c r="E53" s="96"/>
      <c r="F53" s="97"/>
      <c r="G53" s="97"/>
      <c r="H53" s="97"/>
    </row>
    <row r="54" spans="1:8" ht="12.75" hidden="1">
      <c r="A54" s="82"/>
      <c r="B54" s="83"/>
      <c r="C54" s="83"/>
      <c r="D54" s="83"/>
      <c r="E54" s="97"/>
      <c r="F54" s="97"/>
      <c r="G54" s="97"/>
      <c r="H54" s="97"/>
    </row>
    <row r="55" spans="1:8" ht="12.75" hidden="1">
      <c r="A55" s="82"/>
      <c r="B55" s="83"/>
      <c r="C55" s="83"/>
      <c r="D55" s="83"/>
      <c r="E55" s="97"/>
      <c r="F55" s="97"/>
      <c r="G55" s="97"/>
      <c r="H55" s="97"/>
    </row>
    <row r="56" spans="1:8" ht="12.75" hidden="1">
      <c r="A56" s="82"/>
      <c r="B56" s="83"/>
      <c r="C56" s="83"/>
      <c r="D56" s="83"/>
      <c r="E56" s="97"/>
      <c r="F56" s="97"/>
      <c r="G56" s="97"/>
      <c r="H56" s="97"/>
    </row>
    <row r="57" spans="1:8" ht="12.75" hidden="1">
      <c r="A57" s="82"/>
      <c r="B57" s="83"/>
      <c r="C57" s="83"/>
      <c r="D57" s="83"/>
      <c r="E57" s="97"/>
      <c r="F57" s="97"/>
      <c r="G57" s="97"/>
      <c r="H57" s="97"/>
    </row>
    <row r="58" spans="1:8" ht="12.75" hidden="1">
      <c r="A58" s="85"/>
      <c r="B58" s="86"/>
      <c r="C58" s="86"/>
      <c r="D58" s="86"/>
      <c r="E58" s="98"/>
      <c r="F58" s="98"/>
      <c r="G58" s="98"/>
      <c r="H58" s="98"/>
    </row>
    <row r="59" spans="1:8" ht="15.75" customHeight="1">
      <c r="A59" s="78"/>
      <c r="B59" s="78"/>
      <c r="C59" s="78"/>
      <c r="D59" s="78"/>
      <c r="E59" s="99"/>
      <c r="F59" s="99"/>
      <c r="G59" s="99"/>
      <c r="H59" s="99"/>
    </row>
    <row r="60" spans="1:8" ht="41.25" customHeight="1">
      <c r="A60" s="81">
        <v>7</v>
      </c>
      <c r="B60" s="338" t="s">
        <v>122</v>
      </c>
      <c r="C60" s="339"/>
      <c r="D60" s="79" t="s">
        <v>174</v>
      </c>
      <c r="E60" s="35">
        <v>2011</v>
      </c>
      <c r="F60" s="35">
        <v>2012</v>
      </c>
      <c r="G60" s="35">
        <v>2013</v>
      </c>
      <c r="H60" s="36">
        <v>2014</v>
      </c>
    </row>
    <row r="61" spans="1:8" ht="22.5" customHeight="1">
      <c r="A61" s="82"/>
      <c r="B61" s="83"/>
      <c r="C61" s="155" t="s">
        <v>113</v>
      </c>
      <c r="D61" s="84">
        <v>19</v>
      </c>
      <c r="E61" s="160">
        <v>68336</v>
      </c>
      <c r="F61" s="159">
        <f>'Drej. për Gjeod. e Kadastër'!E20</f>
        <v>69357</v>
      </c>
      <c r="G61" s="159">
        <f>'Drej. për Gjeod. e Kadastër'!F20</f>
        <v>69357</v>
      </c>
      <c r="H61" s="159">
        <f>'Drej. për Gjeod. e Kadastër'!G20</f>
        <v>69357</v>
      </c>
    </row>
    <row r="62" spans="1:8" ht="22.5" customHeight="1">
      <c r="A62" s="82"/>
      <c r="B62" s="83"/>
      <c r="C62" s="155" t="s">
        <v>114</v>
      </c>
      <c r="D62" s="83"/>
      <c r="E62" s="159">
        <v>10000</v>
      </c>
      <c r="F62" s="159">
        <f>'Drej. për Gjeod. e Kadastër'!E21</f>
        <v>10000</v>
      </c>
      <c r="G62" s="159">
        <f>'Drej. për Gjeod. e Kadastër'!F21</f>
        <v>10000</v>
      </c>
      <c r="H62" s="159">
        <f>'Drej. për Gjeod. e Kadastër'!G21</f>
        <v>10000</v>
      </c>
    </row>
    <row r="63" spans="1:8" ht="22.5" customHeight="1">
      <c r="A63" s="82"/>
      <c r="B63" s="83"/>
      <c r="C63" s="155" t="s">
        <v>118</v>
      </c>
      <c r="D63" s="83"/>
      <c r="E63" s="159"/>
      <c r="F63" s="159">
        <f>'Drej. për Gjeod. e Kadastër'!E22</f>
        <v>0</v>
      </c>
      <c r="G63" s="159">
        <f>'Drej. për Gjeod. e Kadastër'!F22</f>
        <v>0</v>
      </c>
      <c r="H63" s="159">
        <f>'Drej. për Gjeod. e Kadastër'!G22</f>
        <v>0</v>
      </c>
    </row>
    <row r="64" spans="1:8" ht="22.5" customHeight="1">
      <c r="A64" s="82"/>
      <c r="B64" s="83"/>
      <c r="C64" s="155" t="s">
        <v>115</v>
      </c>
      <c r="D64" s="83"/>
      <c r="E64" s="159"/>
      <c r="F64" s="159">
        <f>'Drej. për Gjeod. e Kadastër'!E23</f>
        <v>0</v>
      </c>
      <c r="G64" s="159">
        <f>'Drej. për Gjeod. e Kadastër'!F23</f>
        <v>0</v>
      </c>
      <c r="H64" s="159">
        <f>'Drej. për Gjeod. e Kadastër'!G23</f>
        <v>0</v>
      </c>
    </row>
    <row r="65" spans="1:8" ht="22.5" customHeight="1">
      <c r="A65" s="82"/>
      <c r="B65" s="83"/>
      <c r="C65" s="155" t="s">
        <v>116</v>
      </c>
      <c r="D65" s="83"/>
      <c r="E65" s="159">
        <v>20000</v>
      </c>
      <c r="F65" s="159">
        <f>'Drej. për Gjeod. e Kadastër'!E24</f>
        <v>20000</v>
      </c>
      <c r="G65" s="159">
        <f>'Drej. për Gjeod. e Kadastër'!F24</f>
        <v>20000</v>
      </c>
      <c r="H65" s="159">
        <f>'Drej. për Gjeod. e Kadastër'!G24</f>
        <v>20000</v>
      </c>
    </row>
    <row r="66" spans="1:8" ht="22.5" customHeight="1">
      <c r="A66" s="85"/>
      <c r="B66" s="86" t="s">
        <v>117</v>
      </c>
      <c r="C66" s="86"/>
      <c r="D66" s="86"/>
      <c r="E66" s="128">
        <f>SUM(E61:E65)</f>
        <v>98336</v>
      </c>
      <c r="F66" s="98">
        <f>SUM(F61:F65)</f>
        <v>99357</v>
      </c>
      <c r="G66" s="98">
        <f>SUM(G61:G65)</f>
        <v>99357</v>
      </c>
      <c r="H66" s="98">
        <f>SUM(H61:H65)</f>
        <v>99357</v>
      </c>
    </row>
    <row r="67" spans="5:8" ht="12.75">
      <c r="E67" s="77"/>
      <c r="F67" s="77"/>
      <c r="G67" s="77"/>
      <c r="H67" s="77"/>
    </row>
    <row r="68" spans="1:8" ht="31.5" customHeight="1">
      <c r="A68" s="81">
        <v>8</v>
      </c>
      <c r="B68" s="338" t="s">
        <v>123</v>
      </c>
      <c r="C68" s="339"/>
      <c r="D68" s="79" t="s">
        <v>174</v>
      </c>
      <c r="E68" s="35">
        <v>2011</v>
      </c>
      <c r="F68" s="35">
        <v>2012</v>
      </c>
      <c r="G68" s="35">
        <v>2013</v>
      </c>
      <c r="H68" s="36">
        <v>2014</v>
      </c>
    </row>
    <row r="69" spans="1:8" ht="22.5" customHeight="1">
      <c r="A69" s="82"/>
      <c r="B69" s="83"/>
      <c r="C69" s="155" t="s">
        <v>113</v>
      </c>
      <c r="D69" s="84">
        <f>'Drej. për Kulturë , rini, sport'!D25</f>
        <v>22</v>
      </c>
      <c r="E69" s="160">
        <v>84632</v>
      </c>
      <c r="F69" s="159">
        <f>'Drej. për Kulturë , rini, sport'!E25</f>
        <v>88282</v>
      </c>
      <c r="G69" s="159">
        <f>'Drej. për Kulturë , rini, sport'!F25</f>
        <v>88282</v>
      </c>
      <c r="H69" s="159">
        <f>'Drej. për Kulturë , rini, sport'!G25</f>
        <v>88282</v>
      </c>
    </row>
    <row r="70" spans="1:8" ht="22.5" customHeight="1">
      <c r="A70" s="82"/>
      <c r="B70" s="83"/>
      <c r="C70" s="155" t="s">
        <v>114</v>
      </c>
      <c r="D70" s="83"/>
      <c r="E70" s="159">
        <v>12000</v>
      </c>
      <c r="F70" s="159">
        <f>'Drej. për Kulturë , rini, sport'!E26</f>
        <v>12000</v>
      </c>
      <c r="G70" s="159">
        <f>'Drej. për Kulturë , rini, sport'!F26</f>
        <v>12000</v>
      </c>
      <c r="H70" s="159">
        <f>'Drej. për Kulturë , rini, sport'!G26</f>
        <v>12000</v>
      </c>
    </row>
    <row r="71" spans="1:8" ht="22.5" customHeight="1">
      <c r="A71" s="82"/>
      <c r="B71" s="83"/>
      <c r="C71" s="155" t="s">
        <v>118</v>
      </c>
      <c r="D71" s="83"/>
      <c r="E71" s="159">
        <v>3500</v>
      </c>
      <c r="F71" s="159">
        <f>'Drej. për Kulturë , rini, sport'!E27</f>
        <v>3500</v>
      </c>
      <c r="G71" s="159">
        <f>'Drej. për Kulturë , rini, sport'!F27</f>
        <v>3500</v>
      </c>
      <c r="H71" s="159">
        <f>'Drej. për Kulturë , rini, sport'!G27</f>
        <v>3500</v>
      </c>
    </row>
    <row r="72" spans="1:8" ht="22.5" customHeight="1">
      <c r="A72" s="82"/>
      <c r="B72" s="83"/>
      <c r="C72" s="155" t="s">
        <v>115</v>
      </c>
      <c r="D72" s="83"/>
      <c r="E72" s="159">
        <v>115000</v>
      </c>
      <c r="F72" s="159">
        <f>'Drej. për Kulturë , rini, sport'!E28</f>
        <v>175000</v>
      </c>
      <c r="G72" s="159">
        <f>'Drej. për Kulturë , rini, sport'!F28</f>
        <v>175000</v>
      </c>
      <c r="H72" s="159">
        <f>'Drej. për Kulturë , rini, sport'!G28</f>
        <v>175000</v>
      </c>
    </row>
    <row r="73" spans="1:8" ht="22.5" customHeight="1">
      <c r="A73" s="82"/>
      <c r="B73" s="83"/>
      <c r="C73" s="155" t="s">
        <v>116</v>
      </c>
      <c r="D73" s="83"/>
      <c r="E73" s="159">
        <v>972000</v>
      </c>
      <c r="F73" s="159">
        <f>'Drej. për Kulturë , rini, sport'!E29</f>
        <v>1170000</v>
      </c>
      <c r="G73" s="159">
        <f>'Drej. për Kulturë , rini, sport'!F29</f>
        <v>1360000</v>
      </c>
      <c r="H73" s="159">
        <f>'Drej. për Kulturë , rini, sport'!G29</f>
        <v>1590000</v>
      </c>
    </row>
    <row r="74" spans="1:8" ht="22.5" customHeight="1">
      <c r="A74" s="85"/>
      <c r="B74" s="86" t="s">
        <v>117</v>
      </c>
      <c r="C74" s="86"/>
      <c r="D74" s="86"/>
      <c r="E74" s="128">
        <f>SUM(E69:E73)</f>
        <v>1187132</v>
      </c>
      <c r="F74" s="98">
        <f>SUM(F69:F73)</f>
        <v>1448782</v>
      </c>
      <c r="G74" s="98">
        <f>SUM(G69:G73)</f>
        <v>1638782</v>
      </c>
      <c r="H74" s="98">
        <f>SUM(H69:H73)</f>
        <v>1868782</v>
      </c>
    </row>
    <row r="75" spans="1:8" ht="12.75">
      <c r="A75" s="78"/>
      <c r="B75" s="78"/>
      <c r="C75" s="78"/>
      <c r="D75" s="78"/>
      <c r="E75" s="99"/>
      <c r="F75" s="99"/>
      <c r="G75" s="99"/>
      <c r="H75" s="99"/>
    </row>
    <row r="76" spans="1:8" ht="35.25" customHeight="1">
      <c r="A76" s="81">
        <v>9</v>
      </c>
      <c r="B76" s="338" t="s">
        <v>215</v>
      </c>
      <c r="C76" s="339"/>
      <c r="D76" s="79" t="s">
        <v>174</v>
      </c>
      <c r="E76" s="35">
        <v>2011</v>
      </c>
      <c r="F76" s="35">
        <v>2012</v>
      </c>
      <c r="G76" s="35">
        <v>2013</v>
      </c>
      <c r="H76" s="36">
        <v>2014</v>
      </c>
    </row>
    <row r="77" spans="1:8" ht="22.5" customHeight="1">
      <c r="A77" s="82"/>
      <c r="B77" s="83"/>
      <c r="C77" s="155" t="s">
        <v>113</v>
      </c>
      <c r="D77" s="84">
        <v>13</v>
      </c>
      <c r="E77" s="96">
        <v>58069</v>
      </c>
      <c r="F77" s="159">
        <f>'Drej. për Arsim'!E33</f>
        <v>70636</v>
      </c>
      <c r="G77" s="159">
        <f>'Drej. për Arsim'!F33</f>
        <v>70636</v>
      </c>
      <c r="H77" s="159">
        <f>'Drej. për Arsim'!G33</f>
        <v>70636</v>
      </c>
    </row>
    <row r="78" spans="1:8" ht="22.5" customHeight="1">
      <c r="A78" s="82"/>
      <c r="B78" s="83"/>
      <c r="C78" s="155" t="s">
        <v>114</v>
      </c>
      <c r="D78" s="83"/>
      <c r="E78" s="159">
        <v>37500</v>
      </c>
      <c r="F78" s="159">
        <f>'Drej. për Arsim'!E34</f>
        <v>13927</v>
      </c>
      <c r="G78" s="159">
        <f>'Drej. për Arsim'!F34</f>
        <v>13927</v>
      </c>
      <c r="H78" s="159">
        <f>'Drej. për Arsim'!G34</f>
        <v>13927</v>
      </c>
    </row>
    <row r="79" spans="1:8" ht="22.5" customHeight="1">
      <c r="A79" s="82"/>
      <c r="B79" s="83"/>
      <c r="C79" s="155" t="s">
        <v>118</v>
      </c>
      <c r="D79" s="83"/>
      <c r="E79" s="159">
        <v>15500</v>
      </c>
      <c r="F79" s="159">
        <f>'Drej. për Arsim'!E35</f>
        <v>8800</v>
      </c>
      <c r="G79" s="159">
        <f>'Drej. për Arsim'!F35</f>
        <v>8800</v>
      </c>
      <c r="H79" s="159">
        <f>'Drej. për Arsim'!G35</f>
        <v>8800</v>
      </c>
    </row>
    <row r="80" spans="1:8" ht="22.5" customHeight="1">
      <c r="A80" s="82"/>
      <c r="B80" s="83"/>
      <c r="C80" s="155" t="s">
        <v>115</v>
      </c>
      <c r="D80" s="83"/>
      <c r="E80" s="159">
        <v>75000</v>
      </c>
      <c r="F80" s="159">
        <f>'Drej. për Arsim'!E36</f>
        <v>85000</v>
      </c>
      <c r="G80" s="159">
        <f>'Drej. për Arsim'!F36</f>
        <v>85000</v>
      </c>
      <c r="H80" s="159">
        <f>'Drej. për Arsim'!G36</f>
        <v>85000</v>
      </c>
    </row>
    <row r="81" spans="1:8" ht="22.5" customHeight="1">
      <c r="A81" s="82"/>
      <c r="B81" s="83"/>
      <c r="C81" s="155" t="s">
        <v>116</v>
      </c>
      <c r="D81" s="83"/>
      <c r="E81" s="159">
        <v>1840000</v>
      </c>
      <c r="F81" s="159">
        <f>'Drej. për Arsim'!E37</f>
        <v>1975000</v>
      </c>
      <c r="G81" s="159">
        <f>'Drej. për Arsim'!F37</f>
        <v>2200000</v>
      </c>
      <c r="H81" s="159">
        <f>'Drej. për Arsim'!G37</f>
        <v>2220000</v>
      </c>
    </row>
    <row r="82" spans="1:8" ht="22.5" customHeight="1">
      <c r="A82" s="85"/>
      <c r="B82" s="86" t="s">
        <v>117</v>
      </c>
      <c r="C82" s="86"/>
      <c r="D82" s="86"/>
      <c r="E82" s="128">
        <f>SUM(E77:E81)</f>
        <v>2026069</v>
      </c>
      <c r="F82" s="98">
        <f>SUM(F77:F81)</f>
        <v>2153363</v>
      </c>
      <c r="G82" s="98">
        <f>SUM(G77:G81)</f>
        <v>2378363</v>
      </c>
      <c r="H82" s="98">
        <f>SUM(H77:H81)</f>
        <v>2398363</v>
      </c>
    </row>
    <row r="83" spans="1:8" ht="12.75">
      <c r="A83" s="78"/>
      <c r="B83" s="78"/>
      <c r="C83" s="78"/>
      <c r="D83" s="78"/>
      <c r="E83" s="99"/>
      <c r="F83" s="99"/>
      <c r="G83" s="99"/>
      <c r="H83" s="99"/>
    </row>
    <row r="84" spans="1:8" ht="36.75" customHeight="1">
      <c r="A84" s="81">
        <v>10</v>
      </c>
      <c r="B84" s="338" t="s">
        <v>216</v>
      </c>
      <c r="C84" s="339"/>
      <c r="D84" s="79" t="s">
        <v>174</v>
      </c>
      <c r="E84" s="35">
        <v>2011</v>
      </c>
      <c r="F84" s="35">
        <v>2012</v>
      </c>
      <c r="G84" s="35">
        <v>2013</v>
      </c>
      <c r="H84" s="36">
        <v>2014</v>
      </c>
    </row>
    <row r="85" spans="1:8" ht="22.5" customHeight="1">
      <c r="A85" s="82"/>
      <c r="B85" s="83"/>
      <c r="C85" s="155" t="s">
        <v>113</v>
      </c>
      <c r="D85" s="84">
        <v>5</v>
      </c>
      <c r="E85" s="96">
        <v>21510</v>
      </c>
      <c r="F85" s="159">
        <f>'Drej. për Shëndetësi'!E32</f>
        <v>23340</v>
      </c>
      <c r="G85" s="159">
        <f>'Drej. për Shëndetësi'!F32</f>
        <v>23340</v>
      </c>
      <c r="H85" s="159">
        <f>'Drej. për Shëndetësi'!G32</f>
        <v>23340</v>
      </c>
    </row>
    <row r="86" spans="1:8" ht="22.5" customHeight="1">
      <c r="A86" s="82"/>
      <c r="B86" s="83"/>
      <c r="C86" s="155" t="s">
        <v>114</v>
      </c>
      <c r="D86" s="83"/>
      <c r="E86" s="159">
        <v>5913</v>
      </c>
      <c r="F86" s="159">
        <f>'Drej. për Shëndetësi'!E33</f>
        <v>5913</v>
      </c>
      <c r="G86" s="159">
        <f>'Drej. për Shëndetësi'!F33</f>
        <v>5913</v>
      </c>
      <c r="H86" s="159">
        <f>'Drej. për Shëndetësi'!G33</f>
        <v>5913</v>
      </c>
    </row>
    <row r="87" spans="1:8" ht="22.5" customHeight="1">
      <c r="A87" s="82"/>
      <c r="B87" s="83"/>
      <c r="C87" s="155" t="s">
        <v>118</v>
      </c>
      <c r="D87" s="83"/>
      <c r="E87" s="159"/>
      <c r="F87" s="159">
        <f>'Drej. për Shëndetësi'!E34</f>
        <v>0</v>
      </c>
      <c r="G87" s="159">
        <f>'Drej. për Shëndetësi'!F34</f>
        <v>0</v>
      </c>
      <c r="H87" s="159">
        <f>'Drej. për Shëndetësi'!G34</f>
        <v>0</v>
      </c>
    </row>
    <row r="88" spans="1:8" ht="22.5" customHeight="1">
      <c r="A88" s="82"/>
      <c r="B88" s="83"/>
      <c r="C88" s="155" t="s">
        <v>115</v>
      </c>
      <c r="D88" s="83"/>
      <c r="E88" s="159">
        <v>35000</v>
      </c>
      <c r="F88" s="159">
        <f>'Drej. për Shëndetësi'!E35</f>
        <v>35000</v>
      </c>
      <c r="G88" s="159">
        <f>'Drej. për Shëndetësi'!F35</f>
        <v>35000</v>
      </c>
      <c r="H88" s="159">
        <f>'Drej. për Shëndetësi'!G35</f>
        <v>35000</v>
      </c>
    </row>
    <row r="89" spans="1:8" ht="22.5" customHeight="1">
      <c r="A89" s="82"/>
      <c r="B89" s="83"/>
      <c r="C89" s="155" t="s">
        <v>116</v>
      </c>
      <c r="D89" s="83"/>
      <c r="E89" s="159"/>
      <c r="F89" s="159">
        <f>'Drej. për Shëndetësi'!E36</f>
        <v>0</v>
      </c>
      <c r="G89" s="159">
        <f>'Drej. për Shëndetësi'!F36</f>
        <v>0</v>
      </c>
      <c r="H89" s="159">
        <f>'Drej. për Shëndetësi'!G36</f>
        <v>0</v>
      </c>
    </row>
    <row r="90" spans="1:8" ht="22.5" customHeight="1">
      <c r="A90" s="85"/>
      <c r="B90" s="86" t="s">
        <v>117</v>
      </c>
      <c r="C90" s="86"/>
      <c r="D90" s="86"/>
      <c r="E90" s="128">
        <f>SUM(E85:E89)</f>
        <v>62423</v>
      </c>
      <c r="F90" s="98">
        <f>SUM(F85:F89)</f>
        <v>64253</v>
      </c>
      <c r="G90" s="98">
        <f>SUM(G85:G89)</f>
        <v>64253</v>
      </c>
      <c r="H90" s="98">
        <f>SUM(H85:H89)</f>
        <v>64253</v>
      </c>
    </row>
    <row r="91" spans="1:8" ht="12.75">
      <c r="A91" s="78"/>
      <c r="B91" s="78"/>
      <c r="C91" s="78"/>
      <c r="D91" s="78"/>
      <c r="E91" s="99"/>
      <c r="F91" s="99"/>
      <c r="G91" s="99"/>
      <c r="H91" s="99"/>
    </row>
    <row r="92" spans="1:8" ht="27.75" customHeight="1">
      <c r="A92" s="81">
        <v>11</v>
      </c>
      <c r="B92" s="338" t="s">
        <v>163</v>
      </c>
      <c r="C92" s="339"/>
      <c r="D92" s="79" t="s">
        <v>174</v>
      </c>
      <c r="E92" s="35">
        <v>2011</v>
      </c>
      <c r="F92" s="35">
        <v>2012</v>
      </c>
      <c r="G92" s="35">
        <v>2013</v>
      </c>
      <c r="H92" s="36">
        <v>2014</v>
      </c>
    </row>
    <row r="93" spans="1:8" ht="22.5" customHeight="1">
      <c r="A93" s="82"/>
      <c r="B93" s="83"/>
      <c r="C93" s="155" t="s">
        <v>113</v>
      </c>
      <c r="D93" s="84">
        <f>' bujq'!D35</f>
        <v>19</v>
      </c>
      <c r="E93" s="96">
        <v>65972</v>
      </c>
      <c r="F93" s="159">
        <f>' bujq'!E35</f>
        <v>67372</v>
      </c>
      <c r="G93" s="159">
        <f>' bujq'!F35</f>
        <v>67372</v>
      </c>
      <c r="H93" s="159">
        <f>' bujq'!G35</f>
        <v>67372</v>
      </c>
    </row>
    <row r="94" spans="1:8" ht="22.5" customHeight="1">
      <c r="A94" s="82"/>
      <c r="B94" s="83"/>
      <c r="C94" s="155" t="s">
        <v>114</v>
      </c>
      <c r="D94" s="83"/>
      <c r="E94" s="159">
        <v>9500</v>
      </c>
      <c r="F94" s="159">
        <f>' bujq'!E36</f>
        <v>9500</v>
      </c>
      <c r="G94" s="159">
        <f>' bujq'!F36</f>
        <v>9500</v>
      </c>
      <c r="H94" s="159">
        <f>' bujq'!G36</f>
        <v>9500</v>
      </c>
    </row>
    <row r="95" spans="1:8" ht="22.5" customHeight="1">
      <c r="A95" s="82"/>
      <c r="B95" s="83"/>
      <c r="C95" s="155" t="s">
        <v>118</v>
      </c>
      <c r="D95" s="83"/>
      <c r="E95" s="159">
        <v>1200</v>
      </c>
      <c r="F95" s="159">
        <f>' bujq'!E37</f>
        <v>1200</v>
      </c>
      <c r="G95" s="159">
        <f>' bujq'!F37</f>
        <v>1200</v>
      </c>
      <c r="H95" s="159">
        <f>' bujq'!G37</f>
        <v>1200</v>
      </c>
    </row>
    <row r="96" spans="1:8" ht="22.5" customHeight="1">
      <c r="A96" s="82"/>
      <c r="B96" s="83"/>
      <c r="C96" s="155" t="s">
        <v>115</v>
      </c>
      <c r="D96" s="83"/>
      <c r="E96" s="159"/>
      <c r="F96" s="159">
        <f>' bujq'!E38</f>
        <v>0</v>
      </c>
      <c r="G96" s="159">
        <f>' bujq'!F38</f>
        <v>0</v>
      </c>
      <c r="H96" s="159">
        <f>' bujq'!G38</f>
        <v>0</v>
      </c>
    </row>
    <row r="97" spans="1:8" ht="22.5" customHeight="1">
      <c r="A97" s="82"/>
      <c r="B97" s="83"/>
      <c r="C97" s="155" t="s">
        <v>116</v>
      </c>
      <c r="D97" s="83"/>
      <c r="E97" s="159">
        <v>400000</v>
      </c>
      <c r="F97" s="159">
        <f>' bujq'!E39</f>
        <v>417000</v>
      </c>
      <c r="G97" s="159">
        <f>' bujq'!F39</f>
        <v>417000</v>
      </c>
      <c r="H97" s="159">
        <f>' bujq'!G39</f>
        <v>417000</v>
      </c>
    </row>
    <row r="98" spans="1:8" ht="22.5" customHeight="1">
      <c r="A98" s="85"/>
      <c r="B98" s="86" t="s">
        <v>117</v>
      </c>
      <c r="C98" s="86"/>
      <c r="D98" s="86"/>
      <c r="E98" s="128">
        <f>SUM(E93:E97)</f>
        <v>476672</v>
      </c>
      <c r="F98" s="98">
        <f>SUM(F93:F97)</f>
        <v>495072</v>
      </c>
      <c r="G98" s="98">
        <f>SUM(G93:G97)</f>
        <v>495072</v>
      </c>
      <c r="H98" s="98">
        <f>SUM(H93:H97)</f>
        <v>495072</v>
      </c>
    </row>
    <row r="99" spans="1:8" ht="12.75">
      <c r="A99" s="78"/>
      <c r="B99" s="78"/>
      <c r="C99" s="78"/>
      <c r="D99" s="78"/>
      <c r="E99" s="99"/>
      <c r="F99" s="99"/>
      <c r="G99" s="99"/>
      <c r="H99" s="99"/>
    </row>
    <row r="100" spans="1:8" ht="28.5" customHeight="1">
      <c r="A100" s="34">
        <v>12</v>
      </c>
      <c r="B100" s="336" t="s">
        <v>169</v>
      </c>
      <c r="C100" s="337"/>
      <c r="D100" s="79" t="s">
        <v>174</v>
      </c>
      <c r="E100" s="35">
        <v>2011</v>
      </c>
      <c r="F100" s="35">
        <v>2012</v>
      </c>
      <c r="G100" s="35">
        <v>2013</v>
      </c>
      <c r="H100" s="36">
        <v>2014</v>
      </c>
    </row>
    <row r="101" spans="1:8" ht="22.5" customHeight="1">
      <c r="A101" s="32"/>
      <c r="B101" s="33"/>
      <c r="C101" s="174" t="s">
        <v>113</v>
      </c>
      <c r="D101" s="40">
        <f>'EMERGJ.DHE SIG'!D16</f>
        <v>33</v>
      </c>
      <c r="E101" s="91">
        <v>150936</v>
      </c>
      <c r="F101" s="158">
        <f>'EMERGJ.DHE SIG'!E16</f>
        <v>164831</v>
      </c>
      <c r="G101" s="158">
        <f>'EMERGJ.DHE SIG'!F16</f>
        <v>164831</v>
      </c>
      <c r="H101" s="158">
        <f>'EMERGJ.DHE SIG'!G16</f>
        <v>164831</v>
      </c>
    </row>
    <row r="102" spans="1:8" ht="22.5" customHeight="1">
      <c r="A102" s="32"/>
      <c r="B102" s="33"/>
      <c r="C102" s="174" t="s">
        <v>114</v>
      </c>
      <c r="D102" s="33"/>
      <c r="E102" s="158">
        <v>43500</v>
      </c>
      <c r="F102" s="158">
        <f>'EMERGJ.DHE SIG'!E17</f>
        <v>43500</v>
      </c>
      <c r="G102" s="158">
        <f>'EMERGJ.DHE SIG'!F17</f>
        <v>43500</v>
      </c>
      <c r="H102" s="158">
        <f>'EMERGJ.DHE SIG'!G17</f>
        <v>43500</v>
      </c>
    </row>
    <row r="103" spans="1:8" ht="22.5" customHeight="1">
      <c r="A103" s="32"/>
      <c r="B103" s="33"/>
      <c r="C103" s="174" t="s">
        <v>118</v>
      </c>
      <c r="D103" s="33"/>
      <c r="E103" s="158">
        <v>6300</v>
      </c>
      <c r="F103" s="158">
        <f>'EMERGJ.DHE SIG'!E18</f>
        <v>6300</v>
      </c>
      <c r="G103" s="158">
        <f>'EMERGJ.DHE SIG'!F18</f>
        <v>6300</v>
      </c>
      <c r="H103" s="158">
        <f>'EMERGJ.DHE SIG'!G18</f>
        <v>6300</v>
      </c>
    </row>
    <row r="104" spans="1:9" ht="22.5" customHeight="1">
      <c r="A104" s="32"/>
      <c r="B104" s="33"/>
      <c r="C104" s="174" t="s">
        <v>115</v>
      </c>
      <c r="D104" s="33"/>
      <c r="E104" s="158">
        <v>10000</v>
      </c>
      <c r="F104" s="158">
        <f>'EMERGJ.DHE SIG'!E19</f>
        <v>15000</v>
      </c>
      <c r="G104" s="158">
        <f>'EMERGJ.DHE SIG'!F19</f>
        <v>15000</v>
      </c>
      <c r="H104" s="158">
        <f>'EMERGJ.DHE SIG'!G19</f>
        <v>15000</v>
      </c>
      <c r="I104" t="s">
        <v>144</v>
      </c>
    </row>
    <row r="105" spans="1:8" ht="22.5" customHeight="1">
      <c r="A105" s="32"/>
      <c r="B105" s="33"/>
      <c r="C105" s="174" t="s">
        <v>116</v>
      </c>
      <c r="D105" s="33"/>
      <c r="E105" s="158">
        <v>240000</v>
      </c>
      <c r="F105" s="158">
        <f>'EMERGJ.DHE SIG'!E20</f>
        <v>500000</v>
      </c>
      <c r="G105" s="158">
        <f>'EMERGJ.DHE SIG'!F20</f>
        <v>450000</v>
      </c>
      <c r="H105" s="158">
        <f>'EMERGJ.DHE SIG'!G20</f>
        <v>470000</v>
      </c>
    </row>
    <row r="106" spans="1:8" ht="22.5" customHeight="1">
      <c r="A106" s="37"/>
      <c r="B106" s="38" t="s">
        <v>117</v>
      </c>
      <c r="C106" s="38"/>
      <c r="D106" s="38"/>
      <c r="E106" s="127">
        <f>SUM(E101:E105)</f>
        <v>450736</v>
      </c>
      <c r="F106" s="93">
        <f>SUM(F101:F105)</f>
        <v>729631</v>
      </c>
      <c r="G106" s="93">
        <f>SUM(G101:G105)</f>
        <v>679631</v>
      </c>
      <c r="H106" s="93">
        <f>SUM(H101:H105)</f>
        <v>699631</v>
      </c>
    </row>
    <row r="107" spans="5:8" ht="12.75">
      <c r="E107" s="77"/>
      <c r="F107" s="77"/>
      <c r="G107" s="77"/>
      <c r="H107" s="77"/>
    </row>
    <row r="108" spans="1:8" ht="30.75" customHeight="1">
      <c r="A108" s="34">
        <v>13</v>
      </c>
      <c r="B108" s="336" t="s">
        <v>51</v>
      </c>
      <c r="C108" s="337"/>
      <c r="D108" s="79" t="s">
        <v>174</v>
      </c>
      <c r="E108" s="35">
        <v>2011</v>
      </c>
      <c r="F108" s="35">
        <v>2012</v>
      </c>
      <c r="G108" s="35">
        <v>2013</v>
      </c>
      <c r="H108" s="36">
        <v>2014</v>
      </c>
    </row>
    <row r="109" spans="1:8" ht="22.5" customHeight="1">
      <c r="A109" s="32"/>
      <c r="B109" s="33"/>
      <c r="C109" s="174" t="s">
        <v>113</v>
      </c>
      <c r="D109" s="40">
        <f>ZLK!D12</f>
        <v>8</v>
      </c>
      <c r="E109" s="91">
        <v>31171</v>
      </c>
      <c r="F109" s="91">
        <f>ZLK!E12</f>
        <v>32351</v>
      </c>
      <c r="G109" s="91">
        <f>ZLK!F12</f>
        <v>32351</v>
      </c>
      <c r="H109" s="91">
        <f>ZLK!G12</f>
        <v>32351</v>
      </c>
    </row>
    <row r="110" spans="1:8" ht="22.5" customHeight="1">
      <c r="A110" s="32"/>
      <c r="B110" s="33"/>
      <c r="C110" s="174" t="s">
        <v>114</v>
      </c>
      <c r="D110" s="33"/>
      <c r="E110" s="158">
        <v>47200</v>
      </c>
      <c r="F110" s="158">
        <f>ZLK!E13</f>
        <v>58200</v>
      </c>
      <c r="G110" s="158">
        <f>ZLK!F13</f>
        <v>47200</v>
      </c>
      <c r="H110" s="158">
        <f>ZLK!G13</f>
        <v>47200</v>
      </c>
    </row>
    <row r="111" spans="1:8" ht="22.5" customHeight="1">
      <c r="A111" s="32"/>
      <c r="B111" s="33"/>
      <c r="C111" s="174" t="s">
        <v>118</v>
      </c>
      <c r="D111" s="33"/>
      <c r="E111" s="158">
        <v>1800</v>
      </c>
      <c r="F111" s="158">
        <f>ZLK!E14</f>
        <v>1800</v>
      </c>
      <c r="G111" s="158">
        <f>ZLK!F14</f>
        <v>1800</v>
      </c>
      <c r="H111" s="158">
        <f>ZLK!G14</f>
        <v>1800</v>
      </c>
    </row>
    <row r="112" spans="1:8" ht="22.5" customHeight="1">
      <c r="A112" s="32"/>
      <c r="B112" s="33"/>
      <c r="C112" s="174" t="s">
        <v>115</v>
      </c>
      <c r="D112" s="33"/>
      <c r="E112" s="158">
        <v>20000</v>
      </c>
      <c r="F112" s="158">
        <f>ZLK!E15</f>
        <v>40000</v>
      </c>
      <c r="G112" s="158">
        <f>ZLK!F15</f>
        <v>30000</v>
      </c>
      <c r="H112" s="158">
        <f>ZLK!G15</f>
        <v>30000</v>
      </c>
    </row>
    <row r="113" spans="1:8" ht="22.5" customHeight="1">
      <c r="A113" s="32"/>
      <c r="B113" s="33"/>
      <c r="C113" s="174" t="s">
        <v>116</v>
      </c>
      <c r="D113" s="33"/>
      <c r="E113" s="158"/>
      <c r="F113" s="158">
        <f>ZLK!E16</f>
        <v>0</v>
      </c>
      <c r="G113" s="158">
        <f>ZLK!F16</f>
        <v>0</v>
      </c>
      <c r="H113" s="158">
        <f>ZLK!G16</f>
        <v>0</v>
      </c>
    </row>
    <row r="114" spans="1:8" ht="12.75">
      <c r="A114" s="37"/>
      <c r="B114" s="38" t="s">
        <v>117</v>
      </c>
      <c r="C114" s="38"/>
      <c r="D114" s="38"/>
      <c r="E114" s="127">
        <f>SUM(E109:E113)</f>
        <v>100171</v>
      </c>
      <c r="F114" s="93">
        <f>SUM(F109:F113)</f>
        <v>132351</v>
      </c>
      <c r="G114" s="93">
        <f>SUM(G109:G113)</f>
        <v>111351</v>
      </c>
      <c r="H114" s="93">
        <f>SUM(H109:H113)</f>
        <v>111351</v>
      </c>
    </row>
    <row r="115" ht="12.75">
      <c r="E115" s="30"/>
    </row>
    <row r="116" spans="1:8" ht="14.25" customHeight="1">
      <c r="A116" s="37"/>
      <c r="B116" s="38"/>
      <c r="C116" s="38"/>
      <c r="D116" s="38"/>
      <c r="E116" s="39"/>
      <c r="F116" s="39"/>
      <c r="G116" s="39"/>
      <c r="H116" s="39"/>
    </row>
    <row r="117" spans="1:8" ht="29.25" customHeight="1">
      <c r="A117" s="34">
        <v>14</v>
      </c>
      <c r="B117" s="336" t="s">
        <v>170</v>
      </c>
      <c r="C117" s="337"/>
      <c r="D117" s="79" t="s">
        <v>174</v>
      </c>
      <c r="E117" s="35">
        <v>2011</v>
      </c>
      <c r="F117" s="35">
        <v>2012</v>
      </c>
      <c r="G117" s="35">
        <v>2013</v>
      </c>
      <c r="H117" s="36">
        <v>2014</v>
      </c>
    </row>
    <row r="118" spans="1:8" ht="22.5" customHeight="1">
      <c r="A118" s="32"/>
      <c r="B118" s="33"/>
      <c r="C118" s="174" t="s">
        <v>113</v>
      </c>
      <c r="D118" s="40">
        <f>'Drejtoria për zhv. ek.dhe turiz'!D31</f>
        <v>1</v>
      </c>
      <c r="E118" s="169">
        <v>4392</v>
      </c>
      <c r="F118" s="158">
        <f>'Drejtoria për zhv. ek.dhe turiz'!E31</f>
        <v>54029</v>
      </c>
      <c r="G118" s="158">
        <f>'Drejtoria për zhv. ek.dhe turiz'!F31</f>
        <v>54029</v>
      </c>
      <c r="H118" s="158">
        <f>'Drejtoria për zhv. ek.dhe turiz'!G31</f>
        <v>54029</v>
      </c>
    </row>
    <row r="119" spans="1:8" ht="22.5" customHeight="1">
      <c r="A119" s="32"/>
      <c r="B119" s="33"/>
      <c r="C119" s="174" t="s">
        <v>114</v>
      </c>
      <c r="D119" s="33"/>
      <c r="E119" s="92"/>
      <c r="F119" s="158">
        <f>'Drejtoria për zhv. ek.dhe turiz'!E32</f>
        <v>100000</v>
      </c>
      <c r="G119" s="158">
        <f>'Drejtoria për zhv. ek.dhe turiz'!F32</f>
        <v>100000</v>
      </c>
      <c r="H119" s="158">
        <f>'Drejtoria për zhv. ek.dhe turiz'!G32</f>
        <v>100000</v>
      </c>
    </row>
    <row r="120" spans="1:8" ht="22.5" customHeight="1">
      <c r="A120" s="32"/>
      <c r="B120" s="33"/>
      <c r="C120" s="174" t="s">
        <v>118</v>
      </c>
      <c r="D120" s="33"/>
      <c r="E120" s="92"/>
      <c r="F120" s="158">
        <f>'Drejtoria për zhv. ek.dhe turiz'!E33</f>
        <v>0</v>
      </c>
      <c r="G120" s="158">
        <f>'Drejtoria për zhv. ek.dhe turiz'!F33</f>
        <v>0</v>
      </c>
      <c r="H120" s="158">
        <f>'Drejtoria për zhv. ek.dhe turiz'!G33</f>
        <v>0</v>
      </c>
    </row>
    <row r="121" spans="1:9" ht="22.5" customHeight="1">
      <c r="A121" s="32"/>
      <c r="B121" s="33"/>
      <c r="C121" s="174" t="s">
        <v>115</v>
      </c>
      <c r="D121" s="33"/>
      <c r="E121" s="92"/>
      <c r="F121" s="158">
        <f>'Drejtoria për zhv. ek.dhe turiz'!E34</f>
        <v>200000</v>
      </c>
      <c r="G121" s="158">
        <f>'Drejtoria për zhv. ek.dhe turiz'!F34</f>
        <v>200000</v>
      </c>
      <c r="H121" s="158">
        <f>'Drejtoria për zhv. ek.dhe turiz'!G34</f>
        <v>200000</v>
      </c>
      <c r="I121" t="s">
        <v>144</v>
      </c>
    </row>
    <row r="122" spans="1:8" ht="22.5" customHeight="1">
      <c r="A122" s="32"/>
      <c r="B122" s="33"/>
      <c r="C122" s="174" t="s">
        <v>116</v>
      </c>
      <c r="D122" s="33"/>
      <c r="E122" s="92">
        <v>750000</v>
      </c>
      <c r="F122" s="158">
        <f>'Drejtoria për zhv. ek.dhe turiz'!E35</f>
        <v>750000</v>
      </c>
      <c r="G122" s="158">
        <f>'Drejtoria për zhv. ek.dhe turiz'!F35</f>
        <v>750000</v>
      </c>
      <c r="H122" s="158">
        <f>'Drejtoria për zhv. ek.dhe turiz'!G35</f>
        <v>750000</v>
      </c>
    </row>
    <row r="123" spans="1:8" ht="22.5" customHeight="1">
      <c r="A123" s="37"/>
      <c r="B123" s="38" t="s">
        <v>117</v>
      </c>
      <c r="C123" s="38"/>
      <c r="D123" s="38"/>
      <c r="E123" s="127">
        <f>SUM(E118:E122)</f>
        <v>754392</v>
      </c>
      <c r="F123" s="93">
        <f>SUM(F118:F122)</f>
        <v>1104029</v>
      </c>
      <c r="G123" s="93">
        <f>SUM(G118:G122)</f>
        <v>1104029</v>
      </c>
      <c r="H123" s="93">
        <f>SUM(H118:H122)</f>
        <v>1104029</v>
      </c>
    </row>
    <row r="124" spans="5:8" ht="12.75">
      <c r="E124" s="77"/>
      <c r="F124" s="77"/>
      <c r="G124" s="77"/>
      <c r="H124" s="77"/>
    </row>
    <row r="125" spans="1:8" ht="39.75" customHeight="1">
      <c r="A125" s="34">
        <v>15</v>
      </c>
      <c r="B125" s="338" t="s">
        <v>171</v>
      </c>
      <c r="C125" s="339"/>
      <c r="D125" s="79" t="s">
        <v>174</v>
      </c>
      <c r="E125" s="35">
        <v>2011</v>
      </c>
      <c r="F125" s="35">
        <v>2012</v>
      </c>
      <c r="G125" s="35">
        <v>2013</v>
      </c>
      <c r="H125" s="36">
        <v>2014</v>
      </c>
    </row>
    <row r="126" spans="1:8" ht="22.5" customHeight="1">
      <c r="A126" s="32"/>
      <c r="B126" s="33"/>
      <c r="C126" s="174" t="s">
        <v>113</v>
      </c>
      <c r="D126" s="40">
        <f>'Drejt. për mireqenie sociale'!D29</f>
        <v>28</v>
      </c>
      <c r="E126" s="91">
        <v>111720</v>
      </c>
      <c r="F126" s="91">
        <f>'Drejt. për mireqenie sociale'!E29</f>
        <v>115369</v>
      </c>
      <c r="G126" s="91">
        <f>'Drejt. për mireqenie sociale'!F29</f>
        <v>115369</v>
      </c>
      <c r="H126" s="91">
        <f>'Drejt. për mireqenie sociale'!G29</f>
        <v>115369</v>
      </c>
    </row>
    <row r="127" spans="1:8" ht="22.5" customHeight="1">
      <c r="A127" s="32"/>
      <c r="B127" s="33"/>
      <c r="C127" s="174" t="s">
        <v>114</v>
      </c>
      <c r="D127" s="33"/>
      <c r="E127" s="92">
        <v>12500</v>
      </c>
      <c r="F127" s="158">
        <f>'Drejt. për mireqenie sociale'!E30</f>
        <v>12500</v>
      </c>
      <c r="G127" s="158">
        <f>'Drejt. për mireqenie sociale'!F30</f>
        <v>12500</v>
      </c>
      <c r="H127" s="158">
        <f>'Drejt. për mireqenie sociale'!G30</f>
        <v>12500</v>
      </c>
    </row>
    <row r="128" spans="1:8" ht="22.5" customHeight="1">
      <c r="A128" s="32"/>
      <c r="B128" s="33"/>
      <c r="C128" s="174" t="s">
        <v>118</v>
      </c>
      <c r="D128" s="33"/>
      <c r="E128" s="92">
        <v>4000</v>
      </c>
      <c r="F128" s="158">
        <f>'Drejt. për mireqenie sociale'!E31</f>
        <v>4000</v>
      </c>
      <c r="G128" s="158">
        <f>'Drejt. për mireqenie sociale'!F31</f>
        <v>4000</v>
      </c>
      <c r="H128" s="158">
        <f>'Drejt. për mireqenie sociale'!G31</f>
        <v>4000</v>
      </c>
    </row>
    <row r="129" spans="1:8" ht="22.5" customHeight="1">
      <c r="A129" s="32"/>
      <c r="B129" s="33"/>
      <c r="C129" s="174" t="s">
        <v>115</v>
      </c>
      <c r="D129" s="33"/>
      <c r="E129" s="92">
        <v>45000</v>
      </c>
      <c r="F129" s="158">
        <f>'Drejt. për mireqenie sociale'!E32</f>
        <v>45000</v>
      </c>
      <c r="G129" s="158">
        <f>'Drejt. për mireqenie sociale'!F32</f>
        <v>55000</v>
      </c>
      <c r="H129" s="158">
        <f>'Drejt. për mireqenie sociale'!G32</f>
        <v>70550</v>
      </c>
    </row>
    <row r="130" spans="1:8" ht="22.5" customHeight="1">
      <c r="A130" s="32"/>
      <c r="B130" s="33"/>
      <c r="C130" s="174" t="s">
        <v>116</v>
      </c>
      <c r="D130" s="33"/>
      <c r="E130" s="92">
        <v>313592</v>
      </c>
      <c r="F130" s="158">
        <f>'Drejt. për mireqenie sociale'!E33</f>
        <v>454981</v>
      </c>
      <c r="G130" s="158">
        <f>'Drejt. për mireqenie sociale'!F33</f>
        <v>820000</v>
      </c>
      <c r="H130" s="158">
        <f>'Drejt. për mireqenie sociale'!G33</f>
        <v>1135000</v>
      </c>
    </row>
    <row r="131" spans="1:8" ht="13.5" customHeight="1">
      <c r="A131" s="37"/>
      <c r="B131" s="38" t="s">
        <v>117</v>
      </c>
      <c r="C131" s="38"/>
      <c r="D131" s="38"/>
      <c r="E131" s="127">
        <f>SUM(E126:E130)</f>
        <v>486812</v>
      </c>
      <c r="F131" s="93">
        <f>SUM(F126:F130)</f>
        <v>631850</v>
      </c>
      <c r="G131" s="93">
        <f>SUM(G126:G130)</f>
        <v>1006869</v>
      </c>
      <c r="H131" s="93">
        <f>SUM(H126:H130)</f>
        <v>1337419</v>
      </c>
    </row>
    <row r="132" spans="1:9" ht="12.75">
      <c r="A132" s="41"/>
      <c r="B132" s="41"/>
      <c r="C132" s="41"/>
      <c r="D132" s="41"/>
      <c r="E132" s="41"/>
      <c r="F132" s="42"/>
      <c r="G132" s="42"/>
      <c r="H132" s="42"/>
      <c r="I132" s="44"/>
    </row>
    <row r="133" spans="1:9" ht="27" customHeight="1">
      <c r="A133" s="54"/>
      <c r="B133" s="54"/>
      <c r="C133" s="349" t="s">
        <v>136</v>
      </c>
      <c r="D133" s="349"/>
      <c r="E133" s="349"/>
      <c r="F133" s="349"/>
      <c r="G133" s="350"/>
      <c r="H133" s="55"/>
      <c r="I133" s="44"/>
    </row>
    <row r="134" spans="1:9" ht="12.75">
      <c r="A134" s="54"/>
      <c r="B134" s="54"/>
      <c r="C134" s="54"/>
      <c r="D134" s="54"/>
      <c r="E134" s="54"/>
      <c r="F134" s="55"/>
      <c r="G134" s="55"/>
      <c r="H134" s="55"/>
      <c r="I134" s="44"/>
    </row>
    <row r="135" spans="1:9" ht="22.5" customHeight="1">
      <c r="A135" s="56"/>
      <c r="B135" s="353" t="s">
        <v>175</v>
      </c>
      <c r="C135" s="354"/>
      <c r="D135" s="80" t="s">
        <v>124</v>
      </c>
      <c r="E135" s="35">
        <v>2011</v>
      </c>
      <c r="F135" s="35">
        <v>2012</v>
      </c>
      <c r="G135" s="35">
        <v>2013</v>
      </c>
      <c r="H135" s="36">
        <v>2014</v>
      </c>
      <c r="I135" s="41"/>
    </row>
    <row r="136" spans="1:9" ht="22.5" customHeight="1">
      <c r="A136" s="58"/>
      <c r="B136" s="59"/>
      <c r="C136" s="173" t="s">
        <v>113</v>
      </c>
      <c r="D136" s="133">
        <f>D126+D118+D109+D101+D93+D85+D77+D69+D61+D45+D37+D29+D21+D13+D5</f>
        <v>376</v>
      </c>
      <c r="E136" s="100">
        <f>E126+E118+E109+E101+E93+E85+E77+E69+E61+E45+E37+E29+E21+E13+E5</f>
        <v>1555462</v>
      </c>
      <c r="F136" s="100">
        <f aca="true" t="shared" si="0" ref="F136:H139">F5+F13+F21+F29+F37+F45+F61+F69+F77+F85+F93+F101+F109+F118+F126</f>
        <v>1694543</v>
      </c>
      <c r="G136" s="100">
        <f t="shared" si="0"/>
        <v>1694543</v>
      </c>
      <c r="H136" s="100">
        <f t="shared" si="0"/>
        <v>1694543</v>
      </c>
      <c r="I136" s="43"/>
    </row>
    <row r="137" spans="1:9" ht="22.5" customHeight="1">
      <c r="A137" s="58"/>
      <c r="B137" s="59"/>
      <c r="C137" s="173" t="s">
        <v>114</v>
      </c>
      <c r="D137" s="59"/>
      <c r="E137" s="100">
        <f>E127+E119+E110+E102+E94+E86+E78+E70+E62+E46+E38+E30+E22+E14+E6</f>
        <v>776834</v>
      </c>
      <c r="F137" s="100">
        <f t="shared" si="0"/>
        <v>1214261</v>
      </c>
      <c r="G137" s="100">
        <f t="shared" si="0"/>
        <v>1203261</v>
      </c>
      <c r="H137" s="100">
        <f t="shared" si="0"/>
        <v>1203261</v>
      </c>
      <c r="I137" s="44"/>
    </row>
    <row r="138" spans="1:9" ht="22.5" customHeight="1">
      <c r="A138" s="58"/>
      <c r="B138" s="59"/>
      <c r="C138" s="173" t="s">
        <v>118</v>
      </c>
      <c r="D138" s="59"/>
      <c r="E138" s="100">
        <f>E120+E128+E111+E103+E95+E79+E71+E63+E47+E39+E31+E23+E15+E15+E7</f>
        <v>328033</v>
      </c>
      <c r="F138" s="100">
        <f t="shared" si="0"/>
        <v>571333</v>
      </c>
      <c r="G138" s="100">
        <f t="shared" si="0"/>
        <v>571333</v>
      </c>
      <c r="H138" s="100">
        <f t="shared" si="0"/>
        <v>571333</v>
      </c>
      <c r="I138" s="44"/>
    </row>
    <row r="139" spans="1:9" ht="22.5" customHeight="1">
      <c r="A139" s="58"/>
      <c r="B139" s="59"/>
      <c r="C139" s="173" t="s">
        <v>115</v>
      </c>
      <c r="D139" s="59"/>
      <c r="E139" s="100">
        <f>E129+E121+E112+E104+E96+E88+E80+E72+E64+E48+E40+E32+E24+E16+E8</f>
        <v>360979</v>
      </c>
      <c r="F139" s="100">
        <f t="shared" si="0"/>
        <v>705979</v>
      </c>
      <c r="G139" s="100">
        <f t="shared" si="0"/>
        <v>705979</v>
      </c>
      <c r="H139" s="100">
        <f t="shared" si="0"/>
        <v>721529</v>
      </c>
      <c r="I139" s="45"/>
    </row>
    <row r="140" spans="1:9" ht="22.5" customHeight="1">
      <c r="A140" s="58"/>
      <c r="B140" s="59"/>
      <c r="C140" s="173" t="s">
        <v>116</v>
      </c>
      <c r="D140" s="59"/>
      <c r="E140" s="100">
        <f>E130+E122+E113+E105+E97+E81+E73+E65+E49+E41+E33+E25+E17+E9</f>
        <v>12954592</v>
      </c>
      <c r="F140" s="100">
        <f>F130+F122+F113+F105+F97+F89+F81+F73+F65+F49+F41+F33+F25+F17+F9</f>
        <v>13918981</v>
      </c>
      <c r="G140" s="100">
        <f>G9+G17+G25+G33+G41+G49+G65+G73+G81+G89+G97+G105+G113+G122+G130</f>
        <v>14574000</v>
      </c>
      <c r="H140" s="100">
        <f>H9+H17+H25+H33+H41+H49+H65+H73+H81+H89+H97+H105+H113+H122+H130</f>
        <v>15119000</v>
      </c>
      <c r="I140" s="44"/>
    </row>
    <row r="141" spans="1:9" ht="22.5" customHeight="1">
      <c r="A141" s="61"/>
      <c r="B141" s="62" t="s">
        <v>135</v>
      </c>
      <c r="C141" s="62"/>
      <c r="D141" s="62"/>
      <c r="E141" s="101">
        <f>SUM(E136:E140)</f>
        <v>15975900</v>
      </c>
      <c r="F141" s="101">
        <f>SUM(F136:F140)</f>
        <v>18105097</v>
      </c>
      <c r="G141" s="101">
        <f>SUM(G136:G140)</f>
        <v>18749116</v>
      </c>
      <c r="H141" s="101">
        <f>SUM(H136:H140)</f>
        <v>19309666</v>
      </c>
      <c r="I141" s="30"/>
    </row>
    <row r="142" spans="1:9" ht="22.5" customHeight="1">
      <c r="A142" s="54"/>
      <c r="B142" s="63"/>
      <c r="C142" s="63"/>
      <c r="D142" s="63"/>
      <c r="E142" s="102"/>
      <c r="F142" s="108"/>
      <c r="G142" s="109"/>
      <c r="H142" s="110"/>
      <c r="I142" s="30"/>
    </row>
    <row r="143" spans="1:8" ht="21" customHeight="1">
      <c r="A143" s="54"/>
      <c r="B143" s="54"/>
      <c r="C143" s="54"/>
      <c r="D143" s="54"/>
      <c r="E143" s="54"/>
      <c r="F143" s="55"/>
      <c r="G143" s="55"/>
      <c r="H143" s="55"/>
    </row>
    <row r="144" spans="1:8" ht="22.5" customHeight="1">
      <c r="A144" s="64"/>
      <c r="B144" s="64"/>
      <c r="C144" s="64"/>
      <c r="D144" s="64"/>
      <c r="E144" s="64"/>
      <c r="F144" s="64"/>
      <c r="G144" s="64"/>
      <c r="H144" s="64"/>
    </row>
    <row r="145" spans="1:8" ht="35.25" customHeight="1">
      <c r="A145" s="56"/>
      <c r="B145" s="355" t="s">
        <v>217</v>
      </c>
      <c r="C145" s="356"/>
      <c r="D145" s="166" t="s">
        <v>174</v>
      </c>
      <c r="E145" s="35">
        <v>2011</v>
      </c>
      <c r="F145" s="35">
        <v>2012</v>
      </c>
      <c r="G145" s="35">
        <v>2013</v>
      </c>
      <c r="H145" s="36">
        <v>2014</v>
      </c>
    </row>
    <row r="146" spans="1:9" ht="22.5" customHeight="1">
      <c r="A146" s="58"/>
      <c r="B146" s="59"/>
      <c r="C146" s="173" t="s">
        <v>113</v>
      </c>
      <c r="D146" s="57">
        <f>2339-13</f>
        <v>2326</v>
      </c>
      <c r="E146" s="103">
        <f>7964870+2250228</f>
        <v>10215098</v>
      </c>
      <c r="F146" s="156">
        <f>ARSIMI!E32</f>
        <v>11096012</v>
      </c>
      <c r="G146" s="157">
        <f>ARSIMI!F32</f>
        <v>11096013</v>
      </c>
      <c r="H146" s="157">
        <f>ARSIMI!G32</f>
        <v>11096014</v>
      </c>
      <c r="I146" s="44"/>
    </row>
    <row r="147" spans="1:9" ht="22.5" customHeight="1">
      <c r="A147" s="58"/>
      <c r="B147" s="59"/>
      <c r="C147" s="173" t="s">
        <v>114</v>
      </c>
      <c r="D147" s="59"/>
      <c r="E147" s="156">
        <f>211000+652500</f>
        <v>863500</v>
      </c>
      <c r="F147" s="156">
        <f>ARSIMI!E33</f>
        <v>903500</v>
      </c>
      <c r="G147" s="157">
        <f>ARSIMI!F33</f>
        <v>903500</v>
      </c>
      <c r="H147" s="157">
        <f>ARSIMI!G33</f>
        <v>903500</v>
      </c>
      <c r="I147" s="44"/>
    </row>
    <row r="148" spans="1:9" ht="22.5" customHeight="1">
      <c r="A148" s="58"/>
      <c r="B148" s="59"/>
      <c r="C148" s="173" t="s">
        <v>118</v>
      </c>
      <c r="D148" s="59"/>
      <c r="E148" s="156">
        <f>66571+190429</f>
        <v>257000</v>
      </c>
      <c r="F148" s="156">
        <f>ARSIMI!E34</f>
        <v>283000</v>
      </c>
      <c r="G148" s="157">
        <f>ARSIMI!F34</f>
        <v>283000</v>
      </c>
      <c r="H148" s="157">
        <f>ARSIMI!G34</f>
        <v>283000</v>
      </c>
      <c r="I148" s="44"/>
    </row>
    <row r="149" spans="1:10" ht="22.5" customHeight="1">
      <c r="A149" s="58"/>
      <c r="B149" s="59"/>
      <c r="C149" s="173" t="s">
        <v>115</v>
      </c>
      <c r="D149" s="59"/>
      <c r="E149" s="156"/>
      <c r="F149" s="156"/>
      <c r="G149" s="157"/>
      <c r="H149" s="157"/>
      <c r="I149" s="44"/>
      <c r="J149" s="77"/>
    </row>
    <row r="150" spans="1:9" ht="22.5" customHeight="1">
      <c r="A150" s="58"/>
      <c r="B150" s="59"/>
      <c r="C150" s="173" t="s">
        <v>116</v>
      </c>
      <c r="D150" s="59"/>
      <c r="E150" s="156"/>
      <c r="F150" s="156">
        <f>ARSIMI!E36</f>
        <v>0</v>
      </c>
      <c r="G150" s="157">
        <f>ARSIMI!F36</f>
        <v>0</v>
      </c>
      <c r="H150" s="157">
        <f>ARSIMI!G36</f>
        <v>0</v>
      </c>
      <c r="I150" s="44"/>
    </row>
    <row r="151" spans="1:9" ht="22.5" customHeight="1">
      <c r="A151" s="61"/>
      <c r="B151" s="62" t="s">
        <v>135</v>
      </c>
      <c r="C151" s="62"/>
      <c r="D151" s="62"/>
      <c r="E151" s="101">
        <f>SUM(E146:E150)</f>
        <v>11335598</v>
      </c>
      <c r="F151" s="101">
        <f>SUM(F146:F150)</f>
        <v>12282512</v>
      </c>
      <c r="G151" s="101">
        <f>SUM(G146:G150)</f>
        <v>12282513</v>
      </c>
      <c r="H151" s="101">
        <f>SUM(H146:H150)</f>
        <v>12282514</v>
      </c>
      <c r="I151" s="44"/>
    </row>
    <row r="152" spans="1:9" ht="22.5" customHeight="1">
      <c r="A152" s="64"/>
      <c r="B152" s="64"/>
      <c r="C152" s="64"/>
      <c r="D152" s="64"/>
      <c r="E152" s="76"/>
      <c r="F152" s="111"/>
      <c r="G152" s="92"/>
      <c r="H152" s="112"/>
      <c r="I152" s="51"/>
    </row>
    <row r="153" spans="1:13" ht="18.75" customHeight="1">
      <c r="A153" s="64"/>
      <c r="B153" s="64"/>
      <c r="C153" s="64"/>
      <c r="D153" s="64"/>
      <c r="E153" s="76"/>
      <c r="F153" s="117"/>
      <c r="G153" s="118"/>
      <c r="H153" s="119"/>
      <c r="I153" s="51"/>
      <c r="K153" s="44"/>
      <c r="L153" s="44"/>
      <c r="M153" s="44"/>
    </row>
    <row r="154" spans="1:13" ht="18.75" customHeight="1">
      <c r="A154" s="64"/>
      <c r="B154" s="64"/>
      <c r="C154" s="64"/>
      <c r="D154" s="64"/>
      <c r="E154" s="64"/>
      <c r="F154" s="64"/>
      <c r="G154" s="64"/>
      <c r="H154" s="64"/>
      <c r="I154" s="44"/>
      <c r="K154" s="120"/>
      <c r="L154" s="44"/>
      <c r="M154" s="44"/>
    </row>
    <row r="155" spans="1:13" ht="27.75" customHeight="1">
      <c r="A155" s="56"/>
      <c r="B155" s="353" t="s">
        <v>126</v>
      </c>
      <c r="C155" s="354"/>
      <c r="D155" s="166" t="s">
        <v>174</v>
      </c>
      <c r="E155" s="35">
        <v>2011</v>
      </c>
      <c r="F155" s="35">
        <v>2012</v>
      </c>
      <c r="G155" s="35">
        <v>2013</v>
      </c>
      <c r="H155" s="36">
        <v>2014</v>
      </c>
      <c r="I155" s="41"/>
      <c r="K155" s="44"/>
      <c r="L155" s="44"/>
      <c r="M155" s="44"/>
    </row>
    <row r="156" spans="1:13" ht="22.5" customHeight="1">
      <c r="A156" s="58"/>
      <c r="B156" s="59"/>
      <c r="C156" s="173" t="s">
        <v>113</v>
      </c>
      <c r="D156" s="57">
        <f>SHENDETSIA!D32</f>
        <v>475</v>
      </c>
      <c r="E156" s="103">
        <v>2370559</v>
      </c>
      <c r="F156" s="156">
        <f>SHENDETSIA!E32</f>
        <v>2264119</v>
      </c>
      <c r="G156" s="157">
        <f>SHENDETSIA!F32</f>
        <v>2264119</v>
      </c>
      <c r="H156" s="157">
        <f>SHENDETSIA!G32</f>
        <v>2264119</v>
      </c>
      <c r="I156" s="44"/>
      <c r="K156" s="44"/>
      <c r="L156" s="44"/>
      <c r="M156" s="44"/>
    </row>
    <row r="157" spans="1:13" ht="22.5" customHeight="1">
      <c r="A157" s="58"/>
      <c r="B157" s="59"/>
      <c r="C157" s="173" t="s">
        <v>114</v>
      </c>
      <c r="D157" s="59"/>
      <c r="E157" s="156">
        <f>379701+56907</f>
        <v>436608</v>
      </c>
      <c r="F157" s="156">
        <f>SHENDETSIA!E33</f>
        <v>451134</v>
      </c>
      <c r="G157" s="157">
        <f>SHENDETSIA!F33</f>
        <v>625000</v>
      </c>
      <c r="H157" s="157">
        <f>SHENDETSIA!G33</f>
        <v>625000</v>
      </c>
      <c r="I157" s="44"/>
      <c r="K157" s="44"/>
      <c r="L157" s="44"/>
      <c r="M157" s="44"/>
    </row>
    <row r="158" spans="1:13" ht="22.5" customHeight="1">
      <c r="A158" s="58"/>
      <c r="B158" s="59"/>
      <c r="C158" s="173" t="s">
        <v>118</v>
      </c>
      <c r="D158" s="59"/>
      <c r="E158" s="156">
        <v>75000</v>
      </c>
      <c r="F158" s="156">
        <f>SHENDETSIA!E34</f>
        <v>75000</v>
      </c>
      <c r="G158" s="157">
        <f>SHENDETSIA!F34</f>
        <v>75000</v>
      </c>
      <c r="H158" s="157">
        <f>SHENDETSIA!G34</f>
        <v>75000</v>
      </c>
      <c r="I158" s="44"/>
      <c r="K158" s="44"/>
      <c r="L158" s="44"/>
      <c r="M158" s="44"/>
    </row>
    <row r="159" spans="1:13" ht="22.5" customHeight="1">
      <c r="A159" s="58"/>
      <c r="B159" s="59"/>
      <c r="C159" s="173" t="s">
        <v>115</v>
      </c>
      <c r="D159" s="59"/>
      <c r="E159" s="156"/>
      <c r="F159" s="156"/>
      <c r="G159" s="157"/>
      <c r="H159" s="157"/>
      <c r="I159" s="44"/>
      <c r="K159" s="44"/>
      <c r="L159" s="44"/>
      <c r="M159" s="44"/>
    </row>
    <row r="160" spans="1:13" ht="22.5" customHeight="1">
      <c r="A160" s="58"/>
      <c r="B160" s="59"/>
      <c r="C160" s="173" t="s">
        <v>116</v>
      </c>
      <c r="D160" s="59"/>
      <c r="E160" s="156">
        <v>980984</v>
      </c>
      <c r="F160" s="156">
        <f>SHENDETSIA!E36</f>
        <v>910984</v>
      </c>
      <c r="G160" s="157">
        <f>SHENDETSIA!F36</f>
        <v>600000</v>
      </c>
      <c r="H160" s="157">
        <f>SHENDETSIA!G36</f>
        <v>500000</v>
      </c>
      <c r="I160" s="44"/>
      <c r="K160" s="44"/>
      <c r="L160" s="44"/>
      <c r="M160" s="44"/>
    </row>
    <row r="161" spans="1:13" ht="22.5" customHeight="1">
      <c r="A161" s="61"/>
      <c r="B161" s="360" t="s">
        <v>135</v>
      </c>
      <c r="C161" s="361"/>
      <c r="D161" s="62"/>
      <c r="E161" s="104">
        <f>SUM(E156:E160)</f>
        <v>3863151</v>
      </c>
      <c r="F161" s="101">
        <f>SUM(F156:F160)</f>
        <v>3701237</v>
      </c>
      <c r="G161" s="101">
        <f>SUM(G156:G160)</f>
        <v>3564119</v>
      </c>
      <c r="H161" s="101">
        <f>SUM(H156:H160)</f>
        <v>3464119</v>
      </c>
      <c r="K161" s="44"/>
      <c r="L161" s="44"/>
      <c r="M161" s="44"/>
    </row>
    <row r="162" spans="1:13" ht="22.5" customHeight="1">
      <c r="A162" s="64"/>
      <c r="B162" s="64"/>
      <c r="C162" s="64"/>
      <c r="D162" s="64"/>
      <c r="E162" s="76"/>
      <c r="F162" s="111"/>
      <c r="G162" s="92"/>
      <c r="H162" s="112"/>
      <c r="I162" s="30"/>
      <c r="J162" s="76"/>
      <c r="K162" s="121"/>
      <c r="L162" s="44"/>
      <c r="M162" s="44"/>
    </row>
    <row r="163" spans="1:13" ht="22.5" customHeight="1">
      <c r="A163" s="64"/>
      <c r="B163" s="64"/>
      <c r="C163" s="64"/>
      <c r="D163" s="64"/>
      <c r="E163" s="102"/>
      <c r="F163" s="76"/>
      <c r="G163" s="76"/>
      <c r="H163" s="76"/>
      <c r="I163" s="30"/>
      <c r="K163" s="44"/>
      <c r="L163" s="120"/>
      <c r="M163" s="44"/>
    </row>
    <row r="164" spans="1:13" ht="19.5" customHeight="1">
      <c r="A164" s="64"/>
      <c r="B164" s="64"/>
      <c r="C164" s="64"/>
      <c r="D164" s="64"/>
      <c r="E164" s="64"/>
      <c r="F164" s="64"/>
      <c r="G164" s="64"/>
      <c r="H164" s="64"/>
      <c r="K164" s="44"/>
      <c r="L164" s="44"/>
      <c r="M164" s="44"/>
    </row>
    <row r="165" spans="1:13" ht="44.25" customHeight="1">
      <c r="A165" s="64"/>
      <c r="B165" s="352" t="s">
        <v>143</v>
      </c>
      <c r="C165" s="352"/>
      <c r="D165" s="352"/>
      <c r="E165" s="352"/>
      <c r="F165" s="352"/>
      <c r="G165" s="352"/>
      <c r="H165" s="352"/>
      <c r="K165" s="44"/>
      <c r="L165" s="44"/>
      <c r="M165" s="44"/>
    </row>
    <row r="166" spans="1:13" ht="15.75" customHeight="1">
      <c r="A166" s="64"/>
      <c r="B166" s="64"/>
      <c r="C166" s="64"/>
      <c r="D166" s="64"/>
      <c r="E166" s="64"/>
      <c r="F166" s="116"/>
      <c r="G166" s="116"/>
      <c r="H166" s="64"/>
      <c r="K166" s="44"/>
      <c r="L166" s="120"/>
      <c r="M166" s="44"/>
    </row>
    <row r="167" spans="1:13" ht="26.25" customHeight="1">
      <c r="A167" s="357" t="s">
        <v>125</v>
      </c>
      <c r="B167" s="358"/>
      <c r="C167" s="359"/>
      <c r="D167" s="65" t="s">
        <v>124</v>
      </c>
      <c r="E167" s="35">
        <v>2011</v>
      </c>
      <c r="F167" s="35">
        <v>2012</v>
      </c>
      <c r="G167" s="35">
        <v>2013</v>
      </c>
      <c r="H167" s="36">
        <v>2014</v>
      </c>
      <c r="I167" s="41"/>
      <c r="K167" s="44"/>
      <c r="L167" s="120"/>
      <c r="M167" s="44"/>
    </row>
    <row r="168" spans="1:13" ht="22.5" customHeight="1">
      <c r="A168" s="66"/>
      <c r="B168" s="60"/>
      <c r="C168" s="173" t="s">
        <v>113</v>
      </c>
      <c r="D168" s="65">
        <f>D156+D146+D136</f>
        <v>3177</v>
      </c>
      <c r="E168" s="105">
        <f>E156+E146+E136</f>
        <v>14141119</v>
      </c>
      <c r="F168" s="105">
        <f>F136+F146+F156</f>
        <v>15054674</v>
      </c>
      <c r="G168" s="105">
        <f>G136+G146+G156</f>
        <v>15054675</v>
      </c>
      <c r="H168" s="105">
        <f>H136+H146+H156</f>
        <v>15054676</v>
      </c>
      <c r="I168" s="30"/>
      <c r="J168" s="30"/>
      <c r="K168" s="44"/>
      <c r="L168" s="44"/>
      <c r="M168" s="44"/>
    </row>
    <row r="169" spans="1:13" ht="22.5" customHeight="1">
      <c r="A169" s="66"/>
      <c r="B169" s="59"/>
      <c r="C169" s="173" t="s">
        <v>114</v>
      </c>
      <c r="D169" s="59"/>
      <c r="E169" s="105">
        <f aca="true" t="shared" si="1" ref="E169:H171">E137+E147+E157</f>
        <v>2076942</v>
      </c>
      <c r="F169" s="105">
        <f t="shared" si="1"/>
        <v>2568895</v>
      </c>
      <c r="G169" s="105">
        <f t="shared" si="1"/>
        <v>2731761</v>
      </c>
      <c r="H169" s="105">
        <f t="shared" si="1"/>
        <v>2731761</v>
      </c>
      <c r="I169" s="30"/>
      <c r="J169" t="s">
        <v>144</v>
      </c>
      <c r="K169" s="44"/>
      <c r="L169" s="44"/>
      <c r="M169" s="44"/>
    </row>
    <row r="170" spans="1:13" ht="22.5" customHeight="1">
      <c r="A170" s="66"/>
      <c r="B170" s="59"/>
      <c r="C170" s="173" t="s">
        <v>118</v>
      </c>
      <c r="D170" s="59"/>
      <c r="E170" s="105">
        <f t="shared" si="1"/>
        <v>660033</v>
      </c>
      <c r="F170" s="105">
        <f t="shared" si="1"/>
        <v>929333</v>
      </c>
      <c r="G170" s="105">
        <f t="shared" si="1"/>
        <v>929333</v>
      </c>
      <c r="H170" s="105">
        <f t="shared" si="1"/>
        <v>929333</v>
      </c>
      <c r="K170" s="44"/>
      <c r="L170" s="44"/>
      <c r="M170" s="44"/>
    </row>
    <row r="171" spans="1:13" ht="22.5" customHeight="1">
      <c r="A171" s="66"/>
      <c r="B171" s="59"/>
      <c r="C171" s="173" t="s">
        <v>115</v>
      </c>
      <c r="D171" s="59"/>
      <c r="E171" s="105">
        <f t="shared" si="1"/>
        <v>360979</v>
      </c>
      <c r="F171" s="105">
        <f t="shared" si="1"/>
        <v>705979</v>
      </c>
      <c r="G171" s="105">
        <f t="shared" si="1"/>
        <v>705979</v>
      </c>
      <c r="H171" s="105">
        <f t="shared" si="1"/>
        <v>721529</v>
      </c>
      <c r="K171" s="44"/>
      <c r="L171" s="44"/>
      <c r="M171" s="44"/>
    </row>
    <row r="172" spans="1:13" ht="22.5" customHeight="1">
      <c r="A172" s="66"/>
      <c r="B172" s="59"/>
      <c r="C172" s="173" t="s">
        <v>116</v>
      </c>
      <c r="D172" s="59"/>
      <c r="E172" s="105">
        <f>E140+E150+E160</f>
        <v>13935576</v>
      </c>
      <c r="F172" s="105">
        <f>F160+F140</f>
        <v>14829965</v>
      </c>
      <c r="G172" s="105">
        <f>G140+G150+G160</f>
        <v>15174000</v>
      </c>
      <c r="H172" s="105">
        <f>H140+H150+H160</f>
        <v>15619000</v>
      </c>
      <c r="I172" s="30"/>
      <c r="J172" s="30"/>
      <c r="K172" s="44"/>
      <c r="L172" s="44"/>
      <c r="M172" s="44"/>
    </row>
    <row r="173" spans="1:13" ht="22.5" customHeight="1">
      <c r="A173" s="67"/>
      <c r="B173" s="362" t="s">
        <v>135</v>
      </c>
      <c r="C173" s="363"/>
      <c r="D173" s="68"/>
      <c r="E173" s="106">
        <f>SUM(E168:E172)</f>
        <v>31174649</v>
      </c>
      <c r="F173" s="106">
        <f>SUM(F168:F172)</f>
        <v>34088846</v>
      </c>
      <c r="G173" s="106">
        <f>SUM(G168:G172)</f>
        <v>34595748</v>
      </c>
      <c r="H173" s="106">
        <f>SUM(H168:H172)</f>
        <v>35056299</v>
      </c>
      <c r="K173" s="44"/>
      <c r="L173" s="44"/>
      <c r="M173" s="44"/>
    </row>
    <row r="174" spans="1:13" ht="17.25" customHeight="1">
      <c r="A174" s="113"/>
      <c r="B174" s="54"/>
      <c r="C174" s="54"/>
      <c r="D174" s="54"/>
      <c r="E174" s="114"/>
      <c r="F174" s="107"/>
      <c r="G174" s="114"/>
      <c r="H174" s="114"/>
      <c r="K174" s="44"/>
      <c r="L174" s="44"/>
      <c r="M174" s="44"/>
    </row>
    <row r="175" spans="2:13" ht="24" customHeight="1">
      <c r="B175" s="4" t="s">
        <v>146</v>
      </c>
      <c r="F175" s="77">
        <f>F183-F173</f>
        <v>-2493827</v>
      </c>
      <c r="G175" s="77">
        <f>G183-G173</f>
        <v>-2776104</v>
      </c>
      <c r="H175" s="77">
        <f>H183-H173</f>
        <v>-3031455</v>
      </c>
      <c r="K175" s="44"/>
      <c r="L175" s="44"/>
      <c r="M175" s="44"/>
    </row>
    <row r="176" spans="2:13" ht="27.75" customHeight="1">
      <c r="B176" s="351" t="s">
        <v>178</v>
      </c>
      <c r="C176" s="351"/>
      <c r="D176" s="351"/>
      <c r="E176" s="351"/>
      <c r="F176" s="351"/>
      <c r="G176" s="351"/>
      <c r="H176" s="351"/>
      <c r="I176" s="78"/>
      <c r="J176" s="78"/>
      <c r="K176" s="44"/>
      <c r="L176" s="44"/>
      <c r="M176" s="44"/>
    </row>
    <row r="177" spans="2:13" ht="15.75" customHeight="1">
      <c r="B177" s="340"/>
      <c r="C177" s="341"/>
      <c r="D177" s="341"/>
      <c r="E177" s="342"/>
      <c r="F177" s="134">
        <v>2012</v>
      </c>
      <c r="G177" s="134">
        <v>2013</v>
      </c>
      <c r="H177" s="134">
        <v>2014</v>
      </c>
      <c r="K177" s="44"/>
      <c r="L177" s="44"/>
      <c r="M177" s="44"/>
    </row>
    <row r="178" spans="2:13" ht="24.75" customHeight="1">
      <c r="B178" s="343" t="s">
        <v>201</v>
      </c>
      <c r="C178" s="343"/>
      <c r="D178" s="343"/>
      <c r="E178" s="343"/>
      <c r="F178" s="135">
        <v>11135550</v>
      </c>
      <c r="G178" s="135">
        <v>11135550</v>
      </c>
      <c r="H178" s="135">
        <v>11135550</v>
      </c>
      <c r="I178" s="30"/>
      <c r="K178" s="44"/>
      <c r="L178" s="44"/>
      <c r="M178" s="44"/>
    </row>
    <row r="179" spans="2:13" ht="22.5" customHeight="1">
      <c r="B179" s="343" t="s">
        <v>137</v>
      </c>
      <c r="C179" s="343"/>
      <c r="D179" s="343"/>
      <c r="E179" s="343"/>
      <c r="F179" s="135">
        <v>11267557</v>
      </c>
      <c r="G179" s="135">
        <v>11267557</v>
      </c>
      <c r="H179" s="135">
        <v>11267557</v>
      </c>
      <c r="K179" s="44"/>
      <c r="L179" s="44"/>
      <c r="M179" s="44"/>
    </row>
    <row r="180" spans="2:13" ht="22.5" customHeight="1">
      <c r="B180" s="343" t="s">
        <v>140</v>
      </c>
      <c r="C180" s="343"/>
      <c r="D180" s="343"/>
      <c r="E180" s="343"/>
      <c r="F180" s="135">
        <v>3701237</v>
      </c>
      <c r="G180" s="135">
        <v>3701237</v>
      </c>
      <c r="H180" s="135">
        <v>3701237</v>
      </c>
      <c r="I180" s="30"/>
      <c r="K180" s="44"/>
      <c r="L180" s="44"/>
      <c r="M180" s="44"/>
    </row>
    <row r="181" spans="2:13" ht="22.5" customHeight="1">
      <c r="B181" s="172" t="s">
        <v>141</v>
      </c>
      <c r="C181" s="172"/>
      <c r="D181" s="172"/>
      <c r="E181" s="172"/>
      <c r="F181" s="164">
        <f>SUM(F178:F180)</f>
        <v>26104344</v>
      </c>
      <c r="G181" s="164">
        <f>SUM(G178:G180)</f>
        <v>26104344</v>
      </c>
      <c r="H181" s="164">
        <f>SUM(H178:H180)</f>
        <v>26104344</v>
      </c>
      <c r="K181" s="44"/>
      <c r="L181" s="44"/>
      <c r="M181" s="44"/>
    </row>
    <row r="182" spans="2:13" ht="22.5" customHeight="1">
      <c r="B182" s="171" t="s">
        <v>142</v>
      </c>
      <c r="C182" s="171"/>
      <c r="D182" s="171"/>
      <c r="E182" s="171">
        <v>5121830</v>
      </c>
      <c r="F182" s="135">
        <v>5490675</v>
      </c>
      <c r="G182" s="135">
        <v>5715300</v>
      </c>
      <c r="H182" s="135">
        <v>5920500</v>
      </c>
      <c r="K182" s="44"/>
      <c r="L182" s="44"/>
      <c r="M182" s="44"/>
    </row>
    <row r="183" spans="2:13" ht="22.5" customHeight="1">
      <c r="B183" s="172" t="s">
        <v>145</v>
      </c>
      <c r="C183" s="172"/>
      <c r="D183" s="172"/>
      <c r="E183" s="172"/>
      <c r="F183" s="164">
        <f>F181+F182</f>
        <v>31595019</v>
      </c>
      <c r="G183" s="164">
        <f>G181+G182</f>
        <v>31819644</v>
      </c>
      <c r="H183" s="164">
        <f>H181+H182</f>
        <v>32024844</v>
      </c>
      <c r="I183" s="30"/>
      <c r="K183" s="44"/>
      <c r="L183" s="44"/>
      <c r="M183" s="44"/>
    </row>
    <row r="184" spans="6:13" ht="22.5" customHeight="1">
      <c r="F184" s="30"/>
      <c r="K184" s="44"/>
      <c r="L184" s="44"/>
      <c r="M184" s="44"/>
    </row>
    <row r="185" spans="11:13" ht="12.75">
      <c r="K185" s="44"/>
      <c r="L185" s="44"/>
      <c r="M185" s="44"/>
    </row>
    <row r="186" spans="11:13" ht="12.75">
      <c r="K186" s="44"/>
      <c r="L186" s="44"/>
      <c r="M186" s="44"/>
    </row>
    <row r="187" spans="11:13" ht="12.75">
      <c r="K187" s="53"/>
      <c r="L187" s="44"/>
      <c r="M187" s="44"/>
    </row>
    <row r="188" spans="11:13" ht="12.75">
      <c r="K188" s="44"/>
      <c r="L188" s="44"/>
      <c r="M188" s="44"/>
    </row>
    <row r="189" spans="11:13" ht="12.75">
      <c r="K189" s="44"/>
      <c r="L189" s="44"/>
      <c r="M189" s="44"/>
    </row>
    <row r="190" spans="6:13" ht="12.75">
      <c r="F190" s="45"/>
      <c r="K190" s="44"/>
      <c r="L190" s="44"/>
      <c r="M190" s="44"/>
    </row>
    <row r="191" spans="7:13" ht="12.75">
      <c r="G191" s="75"/>
      <c r="K191" s="44"/>
      <c r="L191" s="44"/>
      <c r="M191" s="44"/>
    </row>
    <row r="192" spans="11:13" ht="12.75">
      <c r="K192" s="44"/>
      <c r="L192" s="44"/>
      <c r="M192" s="44"/>
    </row>
    <row r="193" spans="11:13" ht="12.75">
      <c r="K193" s="44"/>
      <c r="L193" s="44"/>
      <c r="M193" s="44"/>
    </row>
    <row r="194" spans="11:13" ht="12.75">
      <c r="K194" s="44"/>
      <c r="L194" s="44"/>
      <c r="M194" s="44"/>
    </row>
    <row r="195" spans="11:13" ht="12.75">
      <c r="K195" s="44"/>
      <c r="L195" s="44"/>
      <c r="M195" s="44"/>
    </row>
    <row r="196" spans="11:13" ht="12.75">
      <c r="K196" s="44"/>
      <c r="L196" s="44"/>
      <c r="M196" s="44"/>
    </row>
    <row r="197" spans="11:13" ht="12.75">
      <c r="K197" s="44"/>
      <c r="L197" s="44"/>
      <c r="M197" s="44"/>
    </row>
    <row r="198" spans="11:13" ht="12.75">
      <c r="K198" s="44"/>
      <c r="L198" s="44"/>
      <c r="M198" s="44"/>
    </row>
    <row r="199" spans="11:13" ht="12.75">
      <c r="K199" s="44"/>
      <c r="L199" s="44"/>
      <c r="M199" s="44"/>
    </row>
    <row r="200" spans="11:13" ht="12.75">
      <c r="K200" s="44"/>
      <c r="L200" s="44"/>
      <c r="M200" s="44"/>
    </row>
    <row r="201" spans="5:13" ht="12.75">
      <c r="E201" s="75"/>
      <c r="K201" s="44"/>
      <c r="L201" s="44"/>
      <c r="M201" s="44"/>
    </row>
    <row r="202" spans="5:13" ht="12.75">
      <c r="E202" s="75"/>
      <c r="K202" s="44"/>
      <c r="L202" s="44"/>
      <c r="M202" s="44"/>
    </row>
    <row r="203" spans="5:13" ht="12.75">
      <c r="E203" s="75"/>
      <c r="K203" s="44"/>
      <c r="L203" s="44"/>
      <c r="M203" s="44"/>
    </row>
    <row r="204" spans="11:13" ht="12.75">
      <c r="K204" s="44"/>
      <c r="L204" s="44"/>
      <c r="M204" s="44"/>
    </row>
    <row r="205" spans="11:13" ht="12.75">
      <c r="K205" s="44"/>
      <c r="L205" s="44"/>
      <c r="M205" s="44"/>
    </row>
    <row r="206" spans="11:13" ht="12.75">
      <c r="K206" s="44"/>
      <c r="L206" s="44"/>
      <c r="M206" s="44"/>
    </row>
    <row r="207" spans="11:13" ht="12.75">
      <c r="K207" s="44"/>
      <c r="L207" s="44"/>
      <c r="M207" s="44"/>
    </row>
    <row r="208" spans="11:13" ht="12.75">
      <c r="K208" s="44"/>
      <c r="L208" s="44"/>
      <c r="M208" s="44"/>
    </row>
    <row r="209" spans="11:13" ht="12.75">
      <c r="K209" s="44"/>
      <c r="L209" s="44"/>
      <c r="M209" s="44"/>
    </row>
    <row r="210" spans="11:13" ht="12.75">
      <c r="K210" s="44"/>
      <c r="L210" s="44"/>
      <c r="M210" s="44"/>
    </row>
    <row r="211" spans="11:13" ht="12.75">
      <c r="K211" s="44"/>
      <c r="L211" s="44"/>
      <c r="M211" s="44"/>
    </row>
    <row r="212" spans="11:13" ht="12.75">
      <c r="K212" s="44"/>
      <c r="L212" s="44"/>
      <c r="M212" s="44"/>
    </row>
    <row r="213" spans="11:13" ht="12.75">
      <c r="K213" s="44"/>
      <c r="L213" s="44"/>
      <c r="M213" s="44"/>
    </row>
  </sheetData>
  <sheetProtection/>
  <mergeCells count="27">
    <mergeCell ref="B176:H176"/>
    <mergeCell ref="B165:H165"/>
    <mergeCell ref="B135:C135"/>
    <mergeCell ref="B145:C145"/>
    <mergeCell ref="B155:C155"/>
    <mergeCell ref="A167:C167"/>
    <mergeCell ref="B161:C161"/>
    <mergeCell ref="B173:C173"/>
    <mergeCell ref="B177:E177"/>
    <mergeCell ref="B179:E179"/>
    <mergeCell ref="B178:E178"/>
    <mergeCell ref="B180:E180"/>
    <mergeCell ref="A1:H1"/>
    <mergeCell ref="A2:H2"/>
    <mergeCell ref="G3:H3"/>
    <mergeCell ref="B92:C92"/>
    <mergeCell ref="B44:C44"/>
    <mergeCell ref="C133:G133"/>
    <mergeCell ref="B108:C108"/>
    <mergeCell ref="B125:C125"/>
    <mergeCell ref="B28:C28"/>
    <mergeCell ref="B84:C84"/>
    <mergeCell ref="B68:C68"/>
    <mergeCell ref="B60:C60"/>
    <mergeCell ref="B76:C76"/>
    <mergeCell ref="B117:C117"/>
    <mergeCell ref="B100:C100"/>
  </mergeCells>
  <printOptions/>
  <pageMargins left="0.41" right="0.36" top="0.2" bottom="0.23" header="0.19" footer="0.18"/>
  <pageSetup horizontalDpi="600" verticalDpi="600" orientation="portrait" scale="72" r:id="rId1"/>
  <rowBreaks count="4" manualBreakCount="4">
    <brk id="42" max="7" man="1"/>
    <brk id="90" max="7" man="1"/>
    <brk id="132" max="7" man="1"/>
    <brk id="164" max="7" man="1"/>
  </rowBreaks>
</worksheet>
</file>

<file path=xl/worksheets/sheet2.xml><?xml version="1.0" encoding="utf-8"?>
<worksheet xmlns="http://schemas.openxmlformats.org/spreadsheetml/2006/main" xmlns:r="http://schemas.openxmlformats.org/officeDocument/2006/relationships">
  <sheetPr>
    <tabColor indexed="27"/>
  </sheetPr>
  <dimension ref="B1:P131"/>
  <sheetViews>
    <sheetView zoomScalePageLayoutView="0" workbookViewId="0" topLeftCell="A13">
      <selection activeCell="D31" sqref="D31"/>
    </sheetView>
  </sheetViews>
  <sheetFormatPr defaultColWidth="9.140625" defaultRowHeight="12.75"/>
  <cols>
    <col min="1" max="1" width="0.5625" style="0" customWidth="1"/>
    <col min="2" max="2" width="11.8515625" style="0" customWidth="1"/>
    <col min="3" max="3" width="28.7109375" style="0" customWidth="1"/>
    <col min="4" max="4" width="11.28125" style="0" customWidth="1"/>
    <col min="5" max="5" width="9.8515625" style="0" customWidth="1"/>
    <col min="6" max="6" width="11.7109375" style="0" customWidth="1"/>
    <col min="7" max="7" width="13.28125" style="0" customWidth="1"/>
    <col min="8" max="8" width="10.28125" style="0" bestFit="1" customWidth="1"/>
  </cols>
  <sheetData>
    <row r="1" spans="8:16" ht="12.75">
      <c r="H1" s="6"/>
      <c r="I1" s="6"/>
      <c r="J1" s="6"/>
      <c r="K1" s="6"/>
      <c r="L1" s="6"/>
      <c r="M1" s="6"/>
      <c r="N1" s="6"/>
      <c r="O1" s="6"/>
      <c r="P1" s="6"/>
    </row>
    <row r="2" spans="2:16" ht="15.75">
      <c r="B2" s="202" t="s">
        <v>202</v>
      </c>
      <c r="C2" s="202"/>
      <c r="D2" s="202"/>
      <c r="E2" s="202"/>
      <c r="F2" s="202"/>
      <c r="G2" s="202"/>
      <c r="H2" s="6"/>
      <c r="I2" s="6"/>
      <c r="J2" s="6"/>
      <c r="K2" s="6"/>
      <c r="L2" s="6"/>
      <c r="M2" s="6"/>
      <c r="N2" s="6"/>
      <c r="O2" s="6"/>
      <c r="P2" s="6"/>
    </row>
    <row r="3" spans="5:16" ht="12.75">
      <c r="E3" t="s">
        <v>209</v>
      </c>
      <c r="F3" s="207" t="s">
        <v>203</v>
      </c>
      <c r="G3" s="207"/>
      <c r="H3" s="6"/>
      <c r="I3" s="6"/>
      <c r="J3" s="6"/>
      <c r="K3" s="6"/>
      <c r="L3" s="6"/>
      <c r="M3" s="6"/>
      <c r="N3" s="6"/>
      <c r="O3" s="6"/>
      <c r="P3" s="6"/>
    </row>
    <row r="4" spans="8:16" ht="15" customHeight="1" thickBot="1">
      <c r="H4" s="6"/>
      <c r="I4" s="6"/>
      <c r="J4" s="6"/>
      <c r="K4" s="6"/>
      <c r="L4" s="6"/>
      <c r="M4" s="6"/>
      <c r="N4" s="6"/>
      <c r="O4" s="6"/>
      <c r="P4" s="6"/>
    </row>
    <row r="5" spans="8:16" ht="13.5" hidden="1" thickBot="1">
      <c r="H5" s="6"/>
      <c r="I5" s="6"/>
      <c r="J5" s="6"/>
      <c r="K5" s="6"/>
      <c r="L5" s="6"/>
      <c r="M5" s="6"/>
      <c r="N5" s="6"/>
      <c r="O5" s="6"/>
      <c r="P5" s="6"/>
    </row>
    <row r="6" spans="2:16" ht="68.25" customHeight="1" thickBot="1">
      <c r="B6" s="203" t="s">
        <v>196</v>
      </c>
      <c r="C6" s="204"/>
      <c r="D6" s="204"/>
      <c r="E6" s="204"/>
      <c r="F6" s="204"/>
      <c r="G6" s="204"/>
      <c r="H6" s="6"/>
      <c r="I6" s="6"/>
      <c r="J6" s="6"/>
      <c r="K6" s="6"/>
      <c r="L6" s="6"/>
      <c r="M6" s="6"/>
      <c r="N6" s="6"/>
      <c r="O6" s="6"/>
      <c r="P6" s="6"/>
    </row>
    <row r="7" spans="8:16" ht="9.75" customHeight="1">
      <c r="H7" s="6"/>
      <c r="I7" s="6"/>
      <c r="J7" s="6"/>
      <c r="K7" s="6"/>
      <c r="L7" s="6"/>
      <c r="M7" s="6"/>
      <c r="N7" s="6"/>
      <c r="O7" s="6"/>
      <c r="P7" s="6"/>
    </row>
    <row r="8" spans="8:16" ht="6" customHeight="1">
      <c r="H8" s="6"/>
      <c r="I8" s="6"/>
      <c r="J8" s="6"/>
      <c r="K8" s="6"/>
      <c r="L8" s="6"/>
      <c r="M8" s="6"/>
      <c r="N8" s="6"/>
      <c r="O8" s="6"/>
      <c r="P8" s="6"/>
    </row>
    <row r="9" spans="2:16" ht="12.75">
      <c r="B9" s="175" t="s">
        <v>56</v>
      </c>
      <c r="C9" s="175"/>
      <c r="D9" s="175"/>
      <c r="E9" s="175"/>
      <c r="F9" s="175"/>
      <c r="G9" s="175"/>
      <c r="H9" s="6"/>
      <c r="I9" s="6"/>
      <c r="J9" s="6"/>
      <c r="K9" s="6"/>
      <c r="L9" s="6"/>
      <c r="M9" s="6"/>
      <c r="N9" s="6"/>
      <c r="O9" s="6"/>
      <c r="P9" s="6"/>
    </row>
    <row r="10" spans="8:16" ht="13.5" thickBot="1">
      <c r="H10" s="6"/>
      <c r="I10" s="6"/>
      <c r="J10" s="6"/>
      <c r="K10" s="6"/>
      <c r="L10" s="6"/>
      <c r="M10" s="6"/>
      <c r="N10" s="6"/>
      <c r="O10" s="6"/>
      <c r="P10" s="6"/>
    </row>
    <row r="11" spans="2:16" ht="63" customHeight="1" thickBot="1">
      <c r="B11" s="205" t="s">
        <v>148</v>
      </c>
      <c r="C11" s="206"/>
      <c r="D11" s="206"/>
      <c r="E11" s="206"/>
      <c r="F11" s="206"/>
      <c r="G11" s="206"/>
      <c r="H11" s="6"/>
      <c r="I11" s="6"/>
      <c r="J11" s="6"/>
      <c r="K11" s="6"/>
      <c r="L11" s="6"/>
      <c r="M11" s="6"/>
      <c r="N11" s="6"/>
      <c r="O11" s="6"/>
      <c r="P11" s="6"/>
    </row>
    <row r="12" spans="8:16" ht="12.75">
      <c r="H12" s="6"/>
      <c r="I12" s="6"/>
      <c r="J12" s="6"/>
      <c r="K12" s="6"/>
      <c r="L12" s="6"/>
      <c r="M12" s="6"/>
      <c r="N12" s="6"/>
      <c r="O12" s="6"/>
      <c r="P12" s="6"/>
    </row>
    <row r="13" spans="2:16" ht="12.75">
      <c r="B13" s="175" t="s">
        <v>43</v>
      </c>
      <c r="C13" s="175"/>
      <c r="D13" s="175"/>
      <c r="E13" s="175"/>
      <c r="F13" s="175"/>
      <c r="G13" s="175"/>
      <c r="H13" s="6"/>
      <c r="I13" s="6"/>
      <c r="J13" s="6"/>
      <c r="K13" s="6"/>
      <c r="L13" s="6"/>
      <c r="M13" s="6"/>
      <c r="N13" s="6"/>
      <c r="O13" s="6"/>
      <c r="P13" s="6"/>
    </row>
    <row r="14" spans="8:16" ht="13.5" thickBot="1">
      <c r="H14" s="6"/>
      <c r="I14" s="6"/>
      <c r="J14" s="6"/>
      <c r="K14" s="6"/>
      <c r="L14" s="6"/>
      <c r="M14" s="6"/>
      <c r="N14" s="6"/>
      <c r="O14" s="6"/>
      <c r="P14" s="6"/>
    </row>
    <row r="15" spans="2:16" ht="12.75">
      <c r="B15" s="182" t="s">
        <v>149</v>
      </c>
      <c r="C15" s="183"/>
      <c r="D15" s="183"/>
      <c r="E15" s="183"/>
      <c r="F15" s="183"/>
      <c r="G15" s="183"/>
      <c r="H15" s="6"/>
      <c r="I15" s="6"/>
      <c r="J15" s="6"/>
      <c r="K15" s="6"/>
      <c r="L15" s="6"/>
      <c r="M15" s="6"/>
      <c r="N15" s="6"/>
      <c r="O15" s="6"/>
      <c r="P15" s="6"/>
    </row>
    <row r="16" spans="2:16" ht="16.5" customHeight="1">
      <c r="B16" s="184"/>
      <c r="C16" s="185"/>
      <c r="D16" s="185"/>
      <c r="E16" s="185"/>
      <c r="F16" s="185"/>
      <c r="G16" s="185"/>
      <c r="H16" s="6"/>
      <c r="I16" s="6"/>
      <c r="J16" s="6"/>
      <c r="K16" s="6"/>
      <c r="L16" s="6"/>
      <c r="M16" s="6"/>
      <c r="N16" s="6"/>
      <c r="O16" s="6"/>
      <c r="P16" s="6"/>
    </row>
    <row r="17" spans="2:16" ht="15.75" customHeight="1" thickBot="1">
      <c r="B17" s="186"/>
      <c r="C17" s="187"/>
      <c r="D17" s="187"/>
      <c r="E17" s="187"/>
      <c r="F17" s="187"/>
      <c r="G17" s="187"/>
      <c r="H17" s="6"/>
      <c r="I17" s="6"/>
      <c r="J17" s="6"/>
      <c r="K17" s="6"/>
      <c r="L17" s="6"/>
      <c r="M17" s="6"/>
      <c r="N17" s="6"/>
      <c r="O17" s="6"/>
      <c r="P17" s="6"/>
    </row>
    <row r="18" spans="2:16" ht="9.75" customHeight="1">
      <c r="B18" s="19"/>
      <c r="C18" s="19"/>
      <c r="D18" s="19"/>
      <c r="E18" s="19"/>
      <c r="F18" s="19"/>
      <c r="G18" s="19"/>
      <c r="H18" s="6"/>
      <c r="I18" s="6"/>
      <c r="J18" s="6"/>
      <c r="K18" s="6"/>
      <c r="L18" s="6"/>
      <c r="M18" s="6"/>
      <c r="N18" s="6"/>
      <c r="O18" s="6"/>
      <c r="P18" s="6"/>
    </row>
    <row r="19" spans="2:16" ht="15.75" customHeight="1">
      <c r="B19" s="175" t="s">
        <v>57</v>
      </c>
      <c r="C19" s="175"/>
      <c r="D19" s="175"/>
      <c r="E19" s="175"/>
      <c r="F19" s="175"/>
      <c r="G19" s="175"/>
      <c r="H19" s="6"/>
      <c r="I19" s="6"/>
      <c r="J19" s="6"/>
      <c r="K19" s="6"/>
      <c r="L19" s="6"/>
      <c r="M19" s="6"/>
      <c r="N19" s="6"/>
      <c r="O19" s="6"/>
      <c r="P19" s="6"/>
    </row>
    <row r="20" spans="8:16" ht="6.75" customHeight="1" thickBot="1">
      <c r="H20" s="6"/>
      <c r="I20" s="6"/>
      <c r="J20" s="6"/>
      <c r="K20" s="6"/>
      <c r="L20" s="6"/>
      <c r="M20" s="6"/>
      <c r="N20" s="6"/>
      <c r="O20" s="6"/>
      <c r="P20" s="6"/>
    </row>
    <row r="21" spans="2:16" ht="15.75" customHeight="1">
      <c r="B21" s="176" t="s">
        <v>150</v>
      </c>
      <c r="C21" s="177"/>
      <c r="D21" s="177"/>
      <c r="E21" s="177"/>
      <c r="F21" s="177"/>
      <c r="G21" s="177"/>
      <c r="H21" s="6"/>
      <c r="I21" s="6"/>
      <c r="J21" s="6"/>
      <c r="K21" s="6"/>
      <c r="L21" s="6"/>
      <c r="M21" s="6"/>
      <c r="N21" s="6"/>
      <c r="O21" s="6"/>
      <c r="P21" s="6"/>
    </row>
    <row r="22" spans="2:16" ht="15.75" customHeight="1">
      <c r="B22" s="178"/>
      <c r="C22" s="179"/>
      <c r="D22" s="179"/>
      <c r="E22" s="179"/>
      <c r="F22" s="179"/>
      <c r="G22" s="179"/>
      <c r="H22" s="6"/>
      <c r="I22" s="6"/>
      <c r="J22" s="6"/>
      <c r="K22" s="6"/>
      <c r="L22" s="6"/>
      <c r="M22" s="6"/>
      <c r="N22" s="6"/>
      <c r="O22" s="6"/>
      <c r="P22" s="6"/>
    </row>
    <row r="23" spans="2:16" ht="23.25" customHeight="1" thickBot="1">
      <c r="B23" s="180"/>
      <c r="C23" s="181"/>
      <c r="D23" s="181"/>
      <c r="E23" s="181"/>
      <c r="F23" s="181"/>
      <c r="G23" s="181"/>
      <c r="H23" s="6"/>
      <c r="I23" s="6"/>
      <c r="J23" s="6"/>
      <c r="K23" s="6"/>
      <c r="L23" s="6"/>
      <c r="M23" s="6"/>
      <c r="N23" s="6"/>
      <c r="O23" s="6"/>
      <c r="P23" s="6"/>
    </row>
    <row r="24" spans="2:16" ht="15.75" customHeight="1">
      <c r="B24" s="19"/>
      <c r="C24" s="19"/>
      <c r="D24" s="19"/>
      <c r="E24" s="19"/>
      <c r="F24" s="19"/>
      <c r="G24" s="19"/>
      <c r="H24" s="6"/>
      <c r="I24" s="6"/>
      <c r="J24" s="6"/>
      <c r="K24" s="6"/>
      <c r="L24" s="6"/>
      <c r="M24" s="6"/>
      <c r="N24" s="6"/>
      <c r="O24" s="6"/>
      <c r="P24" s="6"/>
    </row>
    <row r="25" spans="2:16" ht="15.75" customHeight="1">
      <c r="B25" s="175" t="s">
        <v>58</v>
      </c>
      <c r="C25" s="175"/>
      <c r="D25" s="175"/>
      <c r="E25" s="175"/>
      <c r="F25" s="175"/>
      <c r="G25" s="175"/>
      <c r="H25" s="6"/>
      <c r="I25" s="6"/>
      <c r="J25" s="6"/>
      <c r="K25" s="6"/>
      <c r="L25" s="6"/>
      <c r="M25" s="6"/>
      <c r="N25" s="6"/>
      <c r="O25" s="6"/>
      <c r="P25" s="6"/>
    </row>
    <row r="26" spans="8:16" ht="15.75" customHeight="1" thickBot="1">
      <c r="H26" s="6"/>
      <c r="I26" s="6"/>
      <c r="J26" s="6"/>
      <c r="K26" s="6"/>
      <c r="L26" s="6"/>
      <c r="M26" s="6"/>
      <c r="N26" s="6"/>
      <c r="O26" s="6"/>
      <c r="P26" s="6"/>
    </row>
    <row r="27" spans="2:16" ht="12" customHeight="1">
      <c r="B27" s="188" t="s">
        <v>139</v>
      </c>
      <c r="C27" s="189"/>
      <c r="D27" s="189"/>
      <c r="E27" s="189"/>
      <c r="F27" s="189"/>
      <c r="G27" s="189"/>
      <c r="H27" s="6"/>
      <c r="I27" s="6"/>
      <c r="J27" s="6"/>
      <c r="K27" s="6"/>
      <c r="L27" s="6"/>
      <c r="M27" s="6"/>
      <c r="N27" s="6"/>
      <c r="O27" s="6"/>
      <c r="P27" s="6"/>
    </row>
    <row r="28" spans="2:16" ht="15.75" customHeight="1">
      <c r="B28" s="190"/>
      <c r="C28" s="191"/>
      <c r="D28" s="191"/>
      <c r="E28" s="191"/>
      <c r="F28" s="191"/>
      <c r="G28" s="191"/>
      <c r="H28" s="6"/>
      <c r="I28" s="6"/>
      <c r="J28" s="6"/>
      <c r="K28" s="6"/>
      <c r="L28" s="6"/>
      <c r="M28" s="6"/>
      <c r="N28" s="6"/>
      <c r="O28" s="6"/>
      <c r="P28" s="6"/>
    </row>
    <row r="29" spans="2:16" ht="3.75" customHeight="1" thickBot="1">
      <c r="B29" s="192"/>
      <c r="C29" s="193"/>
      <c r="D29" s="193"/>
      <c r="E29" s="193"/>
      <c r="F29" s="193"/>
      <c r="G29" s="193"/>
      <c r="H29" s="6"/>
      <c r="I29" s="6"/>
      <c r="J29" s="6"/>
      <c r="K29" s="6"/>
      <c r="L29" s="6"/>
      <c r="M29" s="6"/>
      <c r="N29" s="6"/>
      <c r="O29" s="6"/>
      <c r="P29" s="6"/>
    </row>
    <row r="30" spans="4:16" ht="19.5" customHeight="1">
      <c r="D30" s="22" t="s">
        <v>12</v>
      </c>
      <c r="E30" s="22">
        <v>2012</v>
      </c>
      <c r="F30" s="22">
        <v>20132014</v>
      </c>
      <c r="G30" s="167">
        <v>2013</v>
      </c>
      <c r="H30" s="6"/>
      <c r="I30" s="6"/>
      <c r="J30" s="6"/>
      <c r="K30" s="6"/>
      <c r="L30" s="6"/>
      <c r="M30" s="6"/>
      <c r="N30" s="6"/>
      <c r="O30" s="6"/>
      <c r="P30" s="6"/>
    </row>
    <row r="31" spans="2:16" ht="12.75">
      <c r="B31" s="3">
        <v>1</v>
      </c>
      <c r="C31" s="2" t="s">
        <v>8</v>
      </c>
      <c r="D31" s="123"/>
      <c r="E31" s="124">
        <v>126840</v>
      </c>
      <c r="F31" s="124">
        <v>126840</v>
      </c>
      <c r="G31" s="124">
        <v>126840</v>
      </c>
      <c r="H31" s="168"/>
      <c r="I31" s="6"/>
      <c r="J31" s="6"/>
      <c r="K31" s="6"/>
      <c r="L31" s="6"/>
      <c r="M31" s="6"/>
      <c r="N31" s="6"/>
      <c r="O31" s="6"/>
      <c r="P31" s="6"/>
    </row>
    <row r="32" spans="2:16" ht="12.75">
      <c r="B32" s="3">
        <v>2</v>
      </c>
      <c r="C32" s="2" t="s">
        <v>9</v>
      </c>
      <c r="D32" s="2"/>
      <c r="E32" s="137">
        <v>14800</v>
      </c>
      <c r="F32" s="137">
        <v>14800</v>
      </c>
      <c r="G32" s="137">
        <v>14800</v>
      </c>
      <c r="H32" s="6"/>
      <c r="I32" s="6"/>
      <c r="J32" s="6"/>
      <c r="K32" s="6"/>
      <c r="L32" s="6"/>
      <c r="M32" s="6"/>
      <c r="N32" s="6"/>
      <c r="O32" s="6"/>
      <c r="P32" s="6"/>
    </row>
    <row r="33" spans="2:16" ht="12.75">
      <c r="B33" s="3">
        <v>3</v>
      </c>
      <c r="C33" s="2" t="s">
        <v>33</v>
      </c>
      <c r="D33" s="2"/>
      <c r="E33" s="130"/>
      <c r="F33" s="130"/>
      <c r="G33" s="130"/>
      <c r="H33" s="6"/>
      <c r="I33" s="6"/>
      <c r="J33" s="6"/>
      <c r="K33" s="6"/>
      <c r="L33" s="6"/>
      <c r="M33" s="6"/>
      <c r="N33" s="6"/>
      <c r="O33" s="6"/>
      <c r="P33" s="6"/>
    </row>
    <row r="34" spans="2:16" ht="12.75">
      <c r="B34" s="3">
        <v>4</v>
      </c>
      <c r="C34" s="2" t="s">
        <v>10</v>
      </c>
      <c r="D34" s="2"/>
      <c r="E34" s="130"/>
      <c r="F34" s="130"/>
      <c r="G34" s="130"/>
      <c r="H34" s="6"/>
      <c r="I34" s="6"/>
      <c r="J34" s="6"/>
      <c r="K34" s="6"/>
      <c r="L34" s="6"/>
      <c r="M34" s="6"/>
      <c r="N34" s="6"/>
      <c r="O34" s="6"/>
      <c r="P34" s="6"/>
    </row>
    <row r="35" spans="2:16" ht="12.75">
      <c r="B35" s="3">
        <v>5</v>
      </c>
      <c r="C35" s="2" t="s">
        <v>11</v>
      </c>
      <c r="D35" s="2"/>
      <c r="E35" s="130"/>
      <c r="F35" s="130"/>
      <c r="G35" s="130"/>
      <c r="H35" s="6"/>
      <c r="I35" s="6"/>
      <c r="J35" s="6"/>
      <c r="K35" s="6"/>
      <c r="L35" s="6"/>
      <c r="M35" s="6"/>
      <c r="N35" s="6"/>
      <c r="O35" s="6"/>
      <c r="P35" s="6"/>
    </row>
    <row r="36" spans="2:16" ht="12.75">
      <c r="B36" s="21"/>
      <c r="C36" s="22" t="s">
        <v>34</v>
      </c>
      <c r="D36" s="22"/>
      <c r="E36" s="23">
        <f>SUM(E31:E35)</f>
        <v>141640</v>
      </c>
      <c r="F36" s="23">
        <f>SUM(F31:F35)</f>
        <v>141640</v>
      </c>
      <c r="G36" s="71">
        <f>SUM(G31:G35)</f>
        <v>141640</v>
      </c>
      <c r="H36" s="6"/>
      <c r="I36" s="6"/>
      <c r="J36" s="6"/>
      <c r="K36" s="6"/>
      <c r="L36" s="6"/>
      <c r="M36" s="6"/>
      <c r="N36" s="6"/>
      <c r="O36" s="6"/>
      <c r="P36" s="6"/>
    </row>
    <row r="37" spans="8:16" ht="12.75">
      <c r="H37" s="6"/>
      <c r="I37" s="6"/>
      <c r="J37" s="6"/>
      <c r="K37" s="6"/>
      <c r="L37" s="6"/>
      <c r="M37" s="6"/>
      <c r="N37" s="6"/>
      <c r="O37" s="6"/>
      <c r="P37" s="6"/>
    </row>
    <row r="38" spans="2:16" ht="12.75">
      <c r="B38" s="4"/>
      <c r="H38" s="6"/>
      <c r="I38" s="6"/>
      <c r="J38" s="6"/>
      <c r="K38" s="6"/>
      <c r="L38" s="6"/>
      <c r="M38" s="6"/>
      <c r="N38" s="6"/>
      <c r="O38" s="6"/>
      <c r="P38" s="6"/>
    </row>
    <row r="39" spans="2:16" ht="12.75">
      <c r="B39" s="194" t="s">
        <v>63</v>
      </c>
      <c r="C39" s="195"/>
      <c r="D39" s="195"/>
      <c r="E39" s="195"/>
      <c r="F39" s="195"/>
      <c r="G39" s="195"/>
      <c r="H39" s="6"/>
      <c r="I39" s="6"/>
      <c r="J39" s="6"/>
      <c r="K39" s="6"/>
      <c r="L39" s="6"/>
      <c r="M39" s="6"/>
      <c r="N39" s="6"/>
      <c r="O39" s="6"/>
      <c r="P39" s="6"/>
    </row>
    <row r="40" spans="2:16" ht="12.75">
      <c r="B40" s="196"/>
      <c r="C40" s="197"/>
      <c r="D40" s="197"/>
      <c r="E40" s="197"/>
      <c r="F40" s="197"/>
      <c r="G40" s="197"/>
      <c r="H40" s="6"/>
      <c r="I40" s="6"/>
      <c r="J40" s="6"/>
      <c r="K40" s="6"/>
      <c r="L40" s="6"/>
      <c r="M40" s="6"/>
      <c r="N40" s="6"/>
      <c r="O40" s="6"/>
      <c r="P40" s="6"/>
    </row>
    <row r="41" spans="2:16" ht="12.75">
      <c r="B41" s="198"/>
      <c r="C41" s="199"/>
      <c r="D41" s="199"/>
      <c r="E41" s="199"/>
      <c r="F41" s="199"/>
      <c r="G41" s="199"/>
      <c r="H41" s="6"/>
      <c r="I41" s="6"/>
      <c r="J41" s="6"/>
      <c r="K41" s="6"/>
      <c r="L41" s="6"/>
      <c r="M41" s="6"/>
      <c r="N41" s="6"/>
      <c r="O41" s="6"/>
      <c r="P41" s="6"/>
    </row>
    <row r="42" spans="2:16" ht="12.75">
      <c r="B42" s="200"/>
      <c r="C42" s="201"/>
      <c r="D42" s="201"/>
      <c r="E42" s="201"/>
      <c r="F42" s="201"/>
      <c r="G42" s="201"/>
      <c r="H42" s="6"/>
      <c r="I42" s="6"/>
      <c r="J42" s="6"/>
      <c r="K42" s="6"/>
      <c r="L42" s="6"/>
      <c r="M42" s="6"/>
      <c r="N42" s="6"/>
      <c r="O42" s="6"/>
      <c r="P42" s="6"/>
    </row>
    <row r="43" spans="8:16" ht="12.75">
      <c r="H43" s="6"/>
      <c r="I43" s="6"/>
      <c r="J43" s="6"/>
      <c r="K43" s="6"/>
      <c r="L43" s="6"/>
      <c r="M43" s="6"/>
      <c r="N43" s="6"/>
      <c r="O43" s="6"/>
      <c r="P43" s="6"/>
    </row>
    <row r="44" spans="8:16" ht="12.75">
      <c r="H44" s="6"/>
      <c r="I44" s="6"/>
      <c r="J44" s="6"/>
      <c r="K44" s="6"/>
      <c r="L44" s="6"/>
      <c r="M44" s="6"/>
      <c r="N44" s="6"/>
      <c r="O44" s="6"/>
      <c r="P44" s="6"/>
    </row>
    <row r="45" spans="2:16" ht="18.75" customHeight="1">
      <c r="B45" s="194" t="s">
        <v>14</v>
      </c>
      <c r="C45" s="195"/>
      <c r="D45" s="195"/>
      <c r="E45" s="195"/>
      <c r="F45" s="195"/>
      <c r="G45" s="195"/>
      <c r="H45" s="6"/>
      <c r="I45" s="6"/>
      <c r="J45" s="6"/>
      <c r="K45" s="6"/>
      <c r="L45" s="6"/>
      <c r="M45" s="6"/>
      <c r="N45" s="6"/>
      <c r="O45" s="6"/>
      <c r="P45" s="6"/>
    </row>
    <row r="46" spans="2:16" ht="12.75">
      <c r="B46" s="196"/>
      <c r="C46" s="197"/>
      <c r="D46" s="197"/>
      <c r="E46" s="197"/>
      <c r="F46" s="197"/>
      <c r="G46" s="197"/>
      <c r="H46" s="6"/>
      <c r="I46" s="6"/>
      <c r="J46" s="6"/>
      <c r="K46" s="6"/>
      <c r="L46" s="6"/>
      <c r="M46" s="6"/>
      <c r="N46" s="6"/>
      <c r="O46" s="6"/>
      <c r="P46" s="6"/>
    </row>
    <row r="47" spans="2:16" ht="1.5" customHeight="1">
      <c r="B47" s="198"/>
      <c r="C47" s="199"/>
      <c r="D47" s="199"/>
      <c r="E47" s="199"/>
      <c r="F47" s="199"/>
      <c r="G47" s="199"/>
      <c r="H47" s="6"/>
      <c r="I47" s="6"/>
      <c r="J47" s="6"/>
      <c r="K47" s="6"/>
      <c r="L47" s="6"/>
      <c r="M47" s="6"/>
      <c r="N47" s="6"/>
      <c r="O47" s="6"/>
      <c r="P47" s="6"/>
    </row>
    <row r="48" spans="2:16" ht="12.75">
      <c r="B48" s="198"/>
      <c r="C48" s="199"/>
      <c r="D48" s="199"/>
      <c r="E48" s="199"/>
      <c r="F48" s="199"/>
      <c r="G48" s="199"/>
      <c r="H48" s="6"/>
      <c r="I48" s="6"/>
      <c r="J48" s="6"/>
      <c r="K48" s="6"/>
      <c r="L48" s="6"/>
      <c r="M48" s="6"/>
      <c r="N48" s="6"/>
      <c r="O48" s="6"/>
      <c r="P48" s="6"/>
    </row>
    <row r="49" spans="2:16" ht="12.75">
      <c r="B49" s="200"/>
      <c r="C49" s="201"/>
      <c r="D49" s="201"/>
      <c r="E49" s="201"/>
      <c r="F49" s="201"/>
      <c r="G49" s="201"/>
      <c r="H49" s="6"/>
      <c r="I49" s="6"/>
      <c r="J49" s="6"/>
      <c r="K49" s="6"/>
      <c r="L49" s="6"/>
      <c r="M49" s="6"/>
      <c r="N49" s="6"/>
      <c r="O49" s="6"/>
      <c r="P49" s="6"/>
    </row>
    <row r="50" spans="8:16" ht="12.75">
      <c r="H50" s="6"/>
      <c r="I50" s="6"/>
      <c r="J50" s="6"/>
      <c r="K50" s="6"/>
      <c r="L50" s="6"/>
      <c r="M50" s="6"/>
      <c r="N50" s="6"/>
      <c r="O50" s="6"/>
      <c r="P50" s="6"/>
    </row>
    <row r="51" spans="2:7" ht="12.75">
      <c r="B51" s="6"/>
      <c r="C51" s="6"/>
      <c r="D51" s="6"/>
      <c r="E51" s="6"/>
      <c r="F51" s="6"/>
      <c r="G51" s="6"/>
    </row>
    <row r="52" spans="2:7" ht="12.75">
      <c r="B52" s="6"/>
      <c r="C52" s="6"/>
      <c r="D52" s="6"/>
      <c r="E52" s="6"/>
      <c r="F52" s="6"/>
      <c r="G52" s="6"/>
    </row>
    <row r="53" spans="2:7" ht="12.75">
      <c r="B53" s="6"/>
      <c r="C53" s="6"/>
      <c r="D53" s="6"/>
      <c r="E53" s="6"/>
      <c r="F53" s="6"/>
      <c r="G53" s="6"/>
    </row>
    <row r="54" spans="2:7" ht="12.75">
      <c r="B54" s="6"/>
      <c r="C54" s="6"/>
      <c r="D54" s="6"/>
      <c r="E54" s="6"/>
      <c r="F54" s="6"/>
      <c r="G54" s="6"/>
    </row>
    <row r="55" spans="2:7" ht="12.75">
      <c r="B55" s="6"/>
      <c r="C55" s="6"/>
      <c r="D55" s="6"/>
      <c r="E55" s="6"/>
      <c r="F55" s="6"/>
      <c r="G55" s="6"/>
    </row>
    <row r="56" spans="2:7" ht="12.75">
      <c r="B56" s="6"/>
      <c r="C56" s="6"/>
      <c r="D56" s="6"/>
      <c r="E56" s="6"/>
      <c r="F56" s="6"/>
      <c r="G56" s="6"/>
    </row>
    <row r="57" spans="2:7" ht="12.75">
      <c r="B57" s="6"/>
      <c r="C57" s="6"/>
      <c r="D57" s="6"/>
      <c r="E57" s="6"/>
      <c r="F57" s="6"/>
      <c r="G57" s="6"/>
    </row>
    <row r="58" spans="2:7" ht="12.75">
      <c r="B58" s="6"/>
      <c r="C58" s="6"/>
      <c r="D58" s="6"/>
      <c r="E58" s="6"/>
      <c r="F58" s="6"/>
      <c r="G58" s="6"/>
    </row>
    <row r="59" spans="2:7" ht="12.75">
      <c r="B59" s="6"/>
      <c r="C59" s="6"/>
      <c r="D59" s="6"/>
      <c r="E59" s="6"/>
      <c r="F59" s="6"/>
      <c r="G59" s="6"/>
    </row>
    <row r="60" spans="2:7" ht="12.75">
      <c r="B60" s="6"/>
      <c r="C60" s="6"/>
      <c r="D60" s="6"/>
      <c r="E60" s="6"/>
      <c r="F60" s="6"/>
      <c r="G60" s="6"/>
    </row>
    <row r="61" spans="2:7" ht="12.75">
      <c r="B61" s="6"/>
      <c r="C61" s="6"/>
      <c r="D61" s="6"/>
      <c r="E61" s="6"/>
      <c r="F61" s="6"/>
      <c r="G61" s="6"/>
    </row>
    <row r="62" spans="2:7" ht="12.75">
      <c r="B62" s="6"/>
      <c r="C62" s="6"/>
      <c r="D62" s="6"/>
      <c r="E62" s="6"/>
      <c r="F62" s="6"/>
      <c r="G62" s="6"/>
    </row>
    <row r="63" spans="2:7" ht="12.75">
      <c r="B63" s="6"/>
      <c r="C63" s="6"/>
      <c r="D63" s="6"/>
      <c r="E63" s="6"/>
      <c r="F63" s="6"/>
      <c r="G63" s="6"/>
    </row>
    <row r="64" spans="2:7" ht="12.75">
      <c r="B64" s="6"/>
      <c r="C64" s="6"/>
      <c r="D64" s="6"/>
      <c r="E64" s="6"/>
      <c r="F64" s="6"/>
      <c r="G64" s="6"/>
    </row>
    <row r="65" spans="2:7" ht="12.75">
      <c r="B65" s="6"/>
      <c r="C65" s="6"/>
      <c r="D65" s="6"/>
      <c r="E65" s="6"/>
      <c r="F65" s="6"/>
      <c r="G65" s="6"/>
    </row>
    <row r="66" spans="2:7" ht="12.75">
      <c r="B66" s="6"/>
      <c r="C66" s="6"/>
      <c r="D66" s="6"/>
      <c r="E66" s="6"/>
      <c r="F66" s="6"/>
      <c r="G66" s="6"/>
    </row>
    <row r="67" spans="2:7" ht="12.75">
      <c r="B67" s="6"/>
      <c r="C67" s="6"/>
      <c r="D67" s="6"/>
      <c r="E67" s="6"/>
      <c r="F67" s="6"/>
      <c r="G67" s="6"/>
    </row>
    <row r="68" spans="2:7" ht="12.75">
      <c r="B68" s="6"/>
      <c r="C68" s="6"/>
      <c r="D68" s="6"/>
      <c r="E68" s="6"/>
      <c r="F68" s="6"/>
      <c r="G68" s="6"/>
    </row>
    <row r="69" spans="2:7" ht="12.75">
      <c r="B69" s="6"/>
      <c r="C69" s="6"/>
      <c r="D69" s="6"/>
      <c r="E69" s="6"/>
      <c r="F69" s="6"/>
      <c r="G69" s="6"/>
    </row>
    <row r="70" spans="2:7" ht="12.75">
      <c r="B70" s="6"/>
      <c r="C70" s="6"/>
      <c r="D70" s="6"/>
      <c r="E70" s="6"/>
      <c r="F70" s="6"/>
      <c r="G70" s="6"/>
    </row>
    <row r="71" spans="2:7" ht="12.75">
      <c r="B71" s="6"/>
      <c r="C71" s="6"/>
      <c r="D71" s="6"/>
      <c r="E71" s="6"/>
      <c r="F71" s="6"/>
      <c r="G71" s="6"/>
    </row>
    <row r="72" spans="2:7" ht="12.75">
      <c r="B72" s="6"/>
      <c r="C72" s="6"/>
      <c r="D72" s="6"/>
      <c r="E72" s="6"/>
      <c r="F72" s="6"/>
      <c r="G72" s="6"/>
    </row>
    <row r="73" spans="2:7" ht="12.75">
      <c r="B73" s="6"/>
      <c r="C73" s="6"/>
      <c r="D73" s="6"/>
      <c r="E73" s="6"/>
      <c r="F73" s="6"/>
      <c r="G73" s="6"/>
    </row>
    <row r="74" spans="2:7" ht="12.75">
      <c r="B74" s="6"/>
      <c r="C74" s="6"/>
      <c r="D74" s="6"/>
      <c r="E74" s="6"/>
      <c r="F74" s="6"/>
      <c r="G74" s="6"/>
    </row>
    <row r="75" spans="2:7" ht="12.75">
      <c r="B75" s="6"/>
      <c r="C75" s="6"/>
      <c r="D75" s="6"/>
      <c r="E75" s="6"/>
      <c r="F75" s="6"/>
      <c r="G75" s="6"/>
    </row>
    <row r="76" spans="2:7" ht="12.75">
      <c r="B76" s="6"/>
      <c r="C76" s="6"/>
      <c r="D76" s="6"/>
      <c r="E76" s="6"/>
      <c r="F76" s="6"/>
      <c r="G76" s="6"/>
    </row>
    <row r="77" spans="2:7" ht="12.75">
      <c r="B77" s="6"/>
      <c r="C77" s="6"/>
      <c r="D77" s="6"/>
      <c r="E77" s="6"/>
      <c r="F77" s="6"/>
      <c r="G77" s="6"/>
    </row>
    <row r="78" spans="2:7" ht="12.75">
      <c r="B78" s="6"/>
      <c r="C78" s="6"/>
      <c r="D78" s="6"/>
      <c r="E78" s="6"/>
      <c r="F78" s="6"/>
      <c r="G78" s="6"/>
    </row>
    <row r="79" spans="2:7" ht="12.75">
      <c r="B79" s="6"/>
      <c r="C79" s="6"/>
      <c r="D79" s="6"/>
      <c r="E79" s="6"/>
      <c r="F79" s="6"/>
      <c r="G79" s="6"/>
    </row>
    <row r="80" spans="2:7" ht="12.75">
      <c r="B80" s="6"/>
      <c r="C80" s="6"/>
      <c r="D80" s="6"/>
      <c r="E80" s="6"/>
      <c r="F80" s="6"/>
      <c r="G80" s="6"/>
    </row>
    <row r="81" spans="2:7" ht="12.75">
      <c r="B81" s="6"/>
      <c r="C81" s="6"/>
      <c r="D81" s="6"/>
      <c r="E81" s="6"/>
      <c r="F81" s="6"/>
      <c r="G81" s="6"/>
    </row>
    <row r="82" spans="2:7" ht="12.75">
      <c r="B82" s="6"/>
      <c r="C82" s="6"/>
      <c r="D82" s="6"/>
      <c r="E82" s="6"/>
      <c r="F82" s="6"/>
      <c r="G82" s="6"/>
    </row>
    <row r="83" spans="2:7" ht="12.75">
      <c r="B83" s="6"/>
      <c r="C83" s="6"/>
      <c r="D83" s="6"/>
      <c r="E83" s="6"/>
      <c r="F83" s="6"/>
      <c r="G83" s="6"/>
    </row>
    <row r="84" spans="2:7" ht="12.75">
      <c r="B84" s="6"/>
      <c r="C84" s="6"/>
      <c r="D84" s="6"/>
      <c r="E84" s="6"/>
      <c r="F84" s="6"/>
      <c r="G84" s="6"/>
    </row>
    <row r="85" spans="2:7" ht="12.75">
      <c r="B85" s="6"/>
      <c r="C85" s="6"/>
      <c r="D85" s="6"/>
      <c r="E85" s="6"/>
      <c r="F85" s="6"/>
      <c r="G85" s="6"/>
    </row>
    <row r="86" spans="2:7" ht="12.75">
      <c r="B86" s="6"/>
      <c r="C86" s="6"/>
      <c r="D86" s="6"/>
      <c r="E86" s="6"/>
      <c r="F86" s="6"/>
      <c r="G86" s="6"/>
    </row>
    <row r="87" spans="2:7" ht="12.75">
      <c r="B87" s="6"/>
      <c r="C87" s="6"/>
      <c r="D87" s="6"/>
      <c r="E87" s="6"/>
      <c r="F87" s="6"/>
      <c r="G87" s="6"/>
    </row>
    <row r="88" spans="2:7" ht="12.75">
      <c r="B88" s="6"/>
      <c r="C88" s="6"/>
      <c r="D88" s="6"/>
      <c r="E88" s="6"/>
      <c r="F88" s="6"/>
      <c r="G88" s="6"/>
    </row>
    <row r="89" spans="2:7" ht="12.75">
      <c r="B89" s="6"/>
      <c r="C89" s="6"/>
      <c r="D89" s="6"/>
      <c r="E89" s="6"/>
      <c r="F89" s="6"/>
      <c r="G89" s="6"/>
    </row>
    <row r="90" spans="2:7" ht="12.75">
      <c r="B90" s="6"/>
      <c r="C90" s="6"/>
      <c r="D90" s="6"/>
      <c r="E90" s="6"/>
      <c r="F90" s="6"/>
      <c r="G90" s="6"/>
    </row>
    <row r="91" spans="2:7" ht="12.75">
      <c r="B91" s="6"/>
      <c r="C91" s="6"/>
      <c r="D91" s="6"/>
      <c r="E91" s="6"/>
      <c r="F91" s="6"/>
      <c r="G91" s="6"/>
    </row>
    <row r="92" spans="2:7" ht="12.75">
      <c r="B92" s="6"/>
      <c r="C92" s="6"/>
      <c r="D92" s="6"/>
      <c r="E92" s="6"/>
      <c r="F92" s="6"/>
      <c r="G92" s="6"/>
    </row>
    <row r="93" spans="2:7" ht="12.75">
      <c r="B93" s="6"/>
      <c r="C93" s="6"/>
      <c r="D93" s="6"/>
      <c r="E93" s="6"/>
      <c r="F93" s="6"/>
      <c r="G93" s="6"/>
    </row>
    <row r="94" spans="2:7" ht="12.75">
      <c r="B94" s="6"/>
      <c r="C94" s="6"/>
      <c r="D94" s="6"/>
      <c r="E94" s="6"/>
      <c r="F94" s="6"/>
      <c r="G94" s="6"/>
    </row>
    <row r="95" spans="2:7" ht="12.75">
      <c r="B95" s="6"/>
      <c r="C95" s="6"/>
      <c r="D95" s="6"/>
      <c r="E95" s="6"/>
      <c r="F95" s="6"/>
      <c r="G95" s="6"/>
    </row>
    <row r="96" spans="2:7" ht="12.75">
      <c r="B96" s="6"/>
      <c r="C96" s="6"/>
      <c r="D96" s="6"/>
      <c r="E96" s="6"/>
      <c r="F96" s="6"/>
      <c r="G96" s="6"/>
    </row>
    <row r="97" spans="2:7" ht="12.75">
      <c r="B97" s="6"/>
      <c r="C97" s="6"/>
      <c r="D97" s="6"/>
      <c r="E97" s="6"/>
      <c r="F97" s="6"/>
      <c r="G97" s="6"/>
    </row>
    <row r="98" spans="2:7" ht="12.75">
      <c r="B98" s="6"/>
      <c r="C98" s="6"/>
      <c r="D98" s="6"/>
      <c r="E98" s="6"/>
      <c r="F98" s="6"/>
      <c r="G98" s="6"/>
    </row>
    <row r="99" spans="2:7" ht="12.75">
      <c r="B99" s="6"/>
      <c r="C99" s="6"/>
      <c r="D99" s="6"/>
      <c r="E99" s="6"/>
      <c r="F99" s="6"/>
      <c r="G99" s="6"/>
    </row>
    <row r="100" spans="2:7" ht="12.75">
      <c r="B100" s="6"/>
      <c r="C100" s="6"/>
      <c r="D100" s="6"/>
      <c r="E100" s="6"/>
      <c r="F100" s="6"/>
      <c r="G100" s="6"/>
    </row>
    <row r="101" spans="2:7" ht="12.75">
      <c r="B101" s="6"/>
      <c r="C101" s="6"/>
      <c r="D101" s="6"/>
      <c r="E101" s="6"/>
      <c r="F101" s="6"/>
      <c r="G101" s="6"/>
    </row>
    <row r="102" spans="2:7" ht="12.75">
      <c r="B102" s="6"/>
      <c r="C102" s="6"/>
      <c r="D102" s="6"/>
      <c r="E102" s="6"/>
      <c r="F102" s="6"/>
      <c r="G102" s="6"/>
    </row>
    <row r="103" spans="2:7" ht="12.75">
      <c r="B103" s="6"/>
      <c r="C103" s="6"/>
      <c r="D103" s="6"/>
      <c r="E103" s="6"/>
      <c r="F103" s="6"/>
      <c r="G103" s="6"/>
    </row>
    <row r="104" spans="2:7" ht="12.75">
      <c r="B104" s="6"/>
      <c r="C104" s="6"/>
      <c r="D104" s="6"/>
      <c r="E104" s="6"/>
      <c r="F104" s="6"/>
      <c r="G104" s="6"/>
    </row>
    <row r="105" spans="2:7" ht="12.75">
      <c r="B105" s="6"/>
      <c r="C105" s="6"/>
      <c r="D105" s="6"/>
      <c r="E105" s="6"/>
      <c r="F105" s="6"/>
      <c r="G105" s="6"/>
    </row>
    <row r="106" spans="2:7" ht="12.75">
      <c r="B106" s="6"/>
      <c r="C106" s="6"/>
      <c r="D106" s="6"/>
      <c r="E106" s="6"/>
      <c r="F106" s="6"/>
      <c r="G106" s="6"/>
    </row>
    <row r="107" spans="2:7" ht="12.75">
      <c r="B107" s="6"/>
      <c r="C107" s="6"/>
      <c r="D107" s="6"/>
      <c r="E107" s="6"/>
      <c r="F107" s="6"/>
      <c r="G107" s="6"/>
    </row>
    <row r="108" spans="2:7" ht="12.75">
      <c r="B108" s="6"/>
      <c r="C108" s="6"/>
      <c r="D108" s="6"/>
      <c r="E108" s="6"/>
      <c r="F108" s="6"/>
      <c r="G108" s="6"/>
    </row>
    <row r="109" spans="2:7" ht="12.75">
      <c r="B109" s="6"/>
      <c r="C109" s="6"/>
      <c r="D109" s="6"/>
      <c r="E109" s="6"/>
      <c r="F109" s="6"/>
      <c r="G109" s="6"/>
    </row>
    <row r="110" spans="2:7" ht="12.75">
      <c r="B110" s="6"/>
      <c r="C110" s="6"/>
      <c r="D110" s="6"/>
      <c r="E110" s="6"/>
      <c r="F110" s="6"/>
      <c r="G110" s="6"/>
    </row>
    <row r="111" spans="2:7" ht="12.75">
      <c r="B111" s="6"/>
      <c r="C111" s="6"/>
      <c r="D111" s="6"/>
      <c r="E111" s="6"/>
      <c r="F111" s="6"/>
      <c r="G111" s="6"/>
    </row>
    <row r="112" spans="2:7" ht="12.75">
      <c r="B112" s="6"/>
      <c r="C112" s="6"/>
      <c r="D112" s="6"/>
      <c r="E112" s="6"/>
      <c r="F112" s="6"/>
      <c r="G112" s="6"/>
    </row>
    <row r="113" spans="2:7" ht="12.75">
      <c r="B113" s="6"/>
      <c r="C113" s="6"/>
      <c r="D113" s="6"/>
      <c r="E113" s="6"/>
      <c r="F113" s="6"/>
      <c r="G113" s="6"/>
    </row>
    <row r="114" spans="2:7" ht="12.75">
      <c r="B114" s="6"/>
      <c r="C114" s="6"/>
      <c r="D114" s="6"/>
      <c r="E114" s="6"/>
      <c r="F114" s="6"/>
      <c r="G114" s="6"/>
    </row>
    <row r="115" spans="2:7" ht="12.75">
      <c r="B115" s="6"/>
      <c r="C115" s="6"/>
      <c r="D115" s="6"/>
      <c r="E115" s="6"/>
      <c r="F115" s="6"/>
      <c r="G115" s="6"/>
    </row>
    <row r="116" spans="2:7" ht="12.75">
      <c r="B116" s="6"/>
      <c r="C116" s="6"/>
      <c r="D116" s="6"/>
      <c r="E116" s="6"/>
      <c r="F116" s="6"/>
      <c r="G116" s="6"/>
    </row>
    <row r="117" spans="2:7" ht="12.75">
      <c r="B117" s="6"/>
      <c r="C117" s="6"/>
      <c r="D117" s="6"/>
      <c r="E117" s="6"/>
      <c r="F117" s="6"/>
      <c r="G117" s="6"/>
    </row>
    <row r="118" spans="2:7" ht="12.75">
      <c r="B118" s="6"/>
      <c r="C118" s="6"/>
      <c r="D118" s="6"/>
      <c r="E118" s="6"/>
      <c r="F118" s="6"/>
      <c r="G118" s="6"/>
    </row>
    <row r="119" spans="2:7" ht="12.75">
      <c r="B119" s="6"/>
      <c r="C119" s="6"/>
      <c r="D119" s="6"/>
      <c r="E119" s="6"/>
      <c r="F119" s="6"/>
      <c r="G119" s="6"/>
    </row>
    <row r="120" spans="2:7" ht="12.75">
      <c r="B120" s="6"/>
      <c r="C120" s="6"/>
      <c r="D120" s="6"/>
      <c r="E120" s="6"/>
      <c r="F120" s="6"/>
      <c r="G120" s="6"/>
    </row>
    <row r="121" spans="2:7" ht="12.75">
      <c r="B121" s="6"/>
      <c r="C121" s="6"/>
      <c r="D121" s="6"/>
      <c r="E121" s="6"/>
      <c r="F121" s="6"/>
      <c r="G121" s="6"/>
    </row>
    <row r="122" spans="2:7" ht="12.75">
      <c r="B122" s="6"/>
      <c r="C122" s="6"/>
      <c r="D122" s="6"/>
      <c r="E122" s="6"/>
      <c r="F122" s="6"/>
      <c r="G122" s="6"/>
    </row>
    <row r="123" spans="2:7" ht="12.75">
      <c r="B123" s="6"/>
      <c r="C123" s="6"/>
      <c r="D123" s="6"/>
      <c r="E123" s="6"/>
      <c r="F123" s="6"/>
      <c r="G123" s="6"/>
    </row>
    <row r="124" spans="2:7" ht="12.75">
      <c r="B124" s="6"/>
      <c r="C124" s="6"/>
      <c r="D124" s="6"/>
      <c r="E124" s="6"/>
      <c r="F124" s="6"/>
      <c r="G124" s="6"/>
    </row>
    <row r="125" spans="2:7" ht="12.75">
      <c r="B125" s="6"/>
      <c r="C125" s="6"/>
      <c r="D125" s="6"/>
      <c r="E125" s="6"/>
      <c r="F125" s="6"/>
      <c r="G125" s="6"/>
    </row>
    <row r="126" spans="2:7" ht="12.75">
      <c r="B126" s="6"/>
      <c r="C126" s="6"/>
      <c r="D126" s="6"/>
      <c r="E126" s="6"/>
      <c r="F126" s="6"/>
      <c r="G126" s="6"/>
    </row>
    <row r="127" spans="2:7" ht="12.75">
      <c r="B127" s="6"/>
      <c r="C127" s="6"/>
      <c r="D127" s="6"/>
      <c r="E127" s="6"/>
      <c r="F127" s="6"/>
      <c r="G127" s="6"/>
    </row>
    <row r="128" spans="2:7" ht="12.75">
      <c r="B128" s="6"/>
      <c r="C128" s="6"/>
      <c r="D128" s="6"/>
      <c r="E128" s="6"/>
      <c r="F128" s="6"/>
      <c r="G128" s="6"/>
    </row>
    <row r="129" spans="2:7" ht="12.75">
      <c r="B129" s="6"/>
      <c r="C129" s="6"/>
      <c r="D129" s="6"/>
      <c r="E129" s="6"/>
      <c r="F129" s="6"/>
      <c r="G129" s="6"/>
    </row>
    <row r="130" spans="2:7" ht="12.75">
      <c r="B130" s="6"/>
      <c r="C130" s="6"/>
      <c r="D130" s="6"/>
      <c r="E130" s="6"/>
      <c r="F130" s="6"/>
      <c r="G130" s="6"/>
    </row>
    <row r="131" spans="2:7" ht="12.75">
      <c r="B131" s="6"/>
      <c r="C131" s="6"/>
      <c r="D131" s="6"/>
      <c r="E131" s="6"/>
      <c r="F131" s="6"/>
      <c r="G131" s="6"/>
    </row>
  </sheetData>
  <sheetProtection/>
  <mergeCells count="15">
    <mergeCell ref="F3:G3"/>
    <mergeCell ref="B19:G19"/>
    <mergeCell ref="B21:G23"/>
    <mergeCell ref="B25:G25"/>
    <mergeCell ref="B15:G17"/>
    <mergeCell ref="B27:G29"/>
    <mergeCell ref="B45:G45"/>
    <mergeCell ref="B46:G49"/>
    <mergeCell ref="B2:G2"/>
    <mergeCell ref="B6:G6"/>
    <mergeCell ref="B39:G39"/>
    <mergeCell ref="B40:G42"/>
    <mergeCell ref="B9:G9"/>
    <mergeCell ref="B11:G11"/>
    <mergeCell ref="B13:G13"/>
  </mergeCells>
  <printOptions/>
  <pageMargins left="0.75" right="0.75" top="0.4" bottom="0.37" header="0.31" footer="0.34"/>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indexed="43"/>
  </sheetPr>
  <dimension ref="B2:L148"/>
  <sheetViews>
    <sheetView zoomScalePageLayoutView="0" workbookViewId="0" topLeftCell="A24">
      <selection activeCell="H25" sqref="H24:H25"/>
    </sheetView>
  </sheetViews>
  <sheetFormatPr defaultColWidth="9.140625" defaultRowHeight="12.75"/>
  <cols>
    <col min="1" max="1" width="2.28125" style="0" customWidth="1"/>
    <col min="2" max="2" width="11.8515625" style="0" customWidth="1"/>
    <col min="3" max="3" width="26.421875" style="0" customWidth="1"/>
    <col min="4" max="4" width="11.28125" style="0" customWidth="1"/>
    <col min="5" max="5" width="14.00390625" style="0" bestFit="1" customWidth="1"/>
    <col min="6" max="6" width="11.7109375" style="0" customWidth="1"/>
    <col min="7" max="7" width="13.28125" style="0" customWidth="1"/>
    <col min="10" max="10" width="11.28125" style="0" bestFit="1" customWidth="1"/>
  </cols>
  <sheetData>
    <row r="2" spans="2:7" ht="15.75">
      <c r="B2" s="202" t="s">
        <v>25</v>
      </c>
      <c r="C2" s="202"/>
      <c r="D2" s="202"/>
      <c r="E2" s="202"/>
      <c r="F2" s="202"/>
      <c r="G2" s="202"/>
    </row>
    <row r="3" spans="5:7" ht="12.75">
      <c r="E3" s="90" t="s">
        <v>104</v>
      </c>
      <c r="F3" s="238" t="s">
        <v>151</v>
      </c>
      <c r="G3" s="238"/>
    </row>
    <row r="4" spans="2:7" ht="66" customHeight="1">
      <c r="B4" s="232" t="s">
        <v>24</v>
      </c>
      <c r="C4" s="233"/>
      <c r="D4" s="233"/>
      <c r="E4" s="233"/>
      <c r="F4" s="233"/>
      <c r="G4" s="234"/>
    </row>
    <row r="6" ht="2.25" customHeight="1"/>
    <row r="7" spans="2:7" ht="12.75">
      <c r="B7" s="231" t="s">
        <v>16</v>
      </c>
      <c r="C7" s="231"/>
      <c r="D7" s="231"/>
      <c r="E7" s="231"/>
      <c r="F7" s="231"/>
      <c r="G7" s="231"/>
    </row>
    <row r="8" spans="2:7" ht="41.25" customHeight="1">
      <c r="B8" s="235" t="s">
        <v>127</v>
      </c>
      <c r="C8" s="236"/>
      <c r="D8" s="236"/>
      <c r="E8" s="236"/>
      <c r="F8" s="236"/>
      <c r="G8" s="237"/>
    </row>
    <row r="9" spans="2:7" ht="12.75" hidden="1">
      <c r="B9" s="225"/>
      <c r="C9" s="226"/>
      <c r="D9" s="226"/>
      <c r="E9" s="226"/>
      <c r="F9" s="226"/>
      <c r="G9" s="227"/>
    </row>
    <row r="10" spans="2:7" ht="6" customHeight="1" hidden="1">
      <c r="B10" s="228"/>
      <c r="C10" s="229"/>
      <c r="D10" s="229"/>
      <c r="E10" s="229"/>
      <c r="F10" s="229"/>
      <c r="G10" s="230"/>
    </row>
    <row r="11" spans="2:7" ht="0.75" customHeight="1" hidden="1" thickBot="1">
      <c r="B11" s="10"/>
      <c r="C11" s="11"/>
      <c r="D11" s="11"/>
      <c r="E11" s="11"/>
      <c r="F11" s="11"/>
      <c r="G11" s="12"/>
    </row>
    <row r="12" spans="2:7" ht="22.5" customHeight="1" thickBot="1">
      <c r="B12" s="231" t="s">
        <v>17</v>
      </c>
      <c r="C12" s="231"/>
      <c r="D12" s="231"/>
      <c r="E12" s="231"/>
      <c r="F12" s="231"/>
      <c r="G12" s="231"/>
    </row>
    <row r="13" spans="2:7" ht="12.75" customHeight="1">
      <c r="B13" s="217" t="s">
        <v>128</v>
      </c>
      <c r="C13" s="218"/>
      <c r="D13" s="218"/>
      <c r="E13" s="218"/>
      <c r="F13" s="218"/>
      <c r="G13" s="219"/>
    </row>
    <row r="14" spans="2:7" ht="25.5" customHeight="1">
      <c r="B14" s="220"/>
      <c r="C14" s="221"/>
      <c r="D14" s="221"/>
      <c r="E14" s="221"/>
      <c r="F14" s="221"/>
      <c r="G14" s="222"/>
    </row>
    <row r="15" spans="2:7" ht="18" customHeight="1">
      <c r="B15" s="220"/>
      <c r="C15" s="221"/>
      <c r="D15" s="221"/>
      <c r="E15" s="221"/>
      <c r="F15" s="221"/>
      <c r="G15" s="222"/>
    </row>
    <row r="16" spans="2:7" ht="13.5" hidden="1" thickBot="1">
      <c r="B16" s="10"/>
      <c r="C16" s="11"/>
      <c r="D16" s="11"/>
      <c r="E16" s="11"/>
      <c r="F16" s="11"/>
      <c r="G16" s="12"/>
    </row>
    <row r="17" spans="2:7" ht="24" customHeight="1" thickBot="1">
      <c r="B17" s="231" t="s">
        <v>18</v>
      </c>
      <c r="C17" s="231"/>
      <c r="D17" s="231"/>
      <c r="E17" s="231"/>
      <c r="F17" s="231"/>
      <c r="G17" s="231"/>
    </row>
    <row r="18" spans="2:7" ht="12.75">
      <c r="B18" s="217" t="s">
        <v>129</v>
      </c>
      <c r="C18" s="223"/>
      <c r="D18" s="223"/>
      <c r="E18" s="223"/>
      <c r="F18" s="223"/>
      <c r="G18" s="224"/>
    </row>
    <row r="19" spans="2:7" ht="12.75">
      <c r="B19" s="225"/>
      <c r="C19" s="226"/>
      <c r="D19" s="226"/>
      <c r="E19" s="226"/>
      <c r="F19" s="226"/>
      <c r="G19" s="227"/>
    </row>
    <row r="20" spans="2:7" ht="6" customHeight="1">
      <c r="B20" s="225"/>
      <c r="C20" s="226"/>
      <c r="D20" s="226"/>
      <c r="E20" s="226"/>
      <c r="F20" s="226"/>
      <c r="G20" s="227"/>
    </row>
    <row r="21" spans="2:7" ht="7.5" customHeight="1" thickBot="1">
      <c r="B21" s="10"/>
      <c r="C21" s="11"/>
      <c r="D21" s="11"/>
      <c r="E21" s="11"/>
      <c r="F21" s="11"/>
      <c r="G21" s="12"/>
    </row>
    <row r="22" spans="2:7" ht="23.25" customHeight="1" thickBot="1">
      <c r="B22" s="231" t="s">
        <v>19</v>
      </c>
      <c r="C22" s="231"/>
      <c r="D22" s="231"/>
      <c r="E22" s="231"/>
      <c r="F22" s="231"/>
      <c r="G22" s="231"/>
    </row>
    <row r="23" spans="2:7" ht="12.75">
      <c r="B23" s="217" t="s">
        <v>130</v>
      </c>
      <c r="C23" s="223"/>
      <c r="D23" s="223"/>
      <c r="E23" s="223"/>
      <c r="F23" s="223"/>
      <c r="G23" s="224"/>
    </row>
    <row r="24" spans="2:7" ht="12.75">
      <c r="B24" s="225"/>
      <c r="C24" s="226"/>
      <c r="D24" s="226"/>
      <c r="E24" s="226"/>
      <c r="F24" s="226"/>
      <c r="G24" s="227"/>
    </row>
    <row r="25" spans="2:7" ht="5.25" customHeight="1">
      <c r="B25" s="225"/>
      <c r="C25" s="226"/>
      <c r="D25" s="226"/>
      <c r="E25" s="226"/>
      <c r="F25" s="226"/>
      <c r="G25" s="227"/>
    </row>
    <row r="26" spans="2:7" ht="0.75" customHeight="1" thickBot="1">
      <c r="B26" s="10"/>
      <c r="C26" s="11"/>
      <c r="D26" s="11"/>
      <c r="E26" s="11"/>
      <c r="F26" s="11"/>
      <c r="G26" s="12"/>
    </row>
    <row r="27" spans="2:7" ht="13.5" thickBot="1">
      <c r="B27" s="231" t="s">
        <v>20</v>
      </c>
      <c r="C27" s="231"/>
      <c r="D27" s="231"/>
      <c r="E27" s="231"/>
      <c r="F27" s="231"/>
      <c r="G27" s="231"/>
    </row>
    <row r="28" spans="2:7" ht="12.75">
      <c r="B28" s="217" t="s">
        <v>131</v>
      </c>
      <c r="C28" s="223"/>
      <c r="D28" s="223"/>
      <c r="E28" s="223"/>
      <c r="F28" s="223"/>
      <c r="G28" s="224"/>
    </row>
    <row r="29" spans="2:7" ht="12.75">
      <c r="B29" s="225"/>
      <c r="C29" s="226"/>
      <c r="D29" s="226"/>
      <c r="E29" s="226"/>
      <c r="F29" s="226"/>
      <c r="G29" s="227"/>
    </row>
    <row r="30" spans="2:7" ht="13.5" customHeight="1">
      <c r="B30" s="225"/>
      <c r="C30" s="226"/>
      <c r="D30" s="226"/>
      <c r="E30" s="226"/>
      <c r="F30" s="226"/>
      <c r="G30" s="227"/>
    </row>
    <row r="31" spans="2:7" ht="0.75" customHeight="1" thickBot="1">
      <c r="B31" s="13"/>
      <c r="C31" s="14"/>
      <c r="D31" s="14"/>
      <c r="E31" s="14"/>
      <c r="F31" s="14"/>
      <c r="G31" s="15"/>
    </row>
    <row r="32" spans="2:7" ht="13.5" thickBot="1">
      <c r="B32" s="231" t="s">
        <v>21</v>
      </c>
      <c r="C32" s="231"/>
      <c r="D32" s="231"/>
      <c r="E32" s="231"/>
      <c r="F32" s="231"/>
      <c r="G32" s="231"/>
    </row>
    <row r="33" spans="2:7" ht="12.75">
      <c r="B33" s="217" t="s">
        <v>132</v>
      </c>
      <c r="C33" s="223"/>
      <c r="D33" s="223"/>
      <c r="E33" s="223"/>
      <c r="F33" s="223"/>
      <c r="G33" s="224"/>
    </row>
    <row r="34" spans="2:7" ht="12.75">
      <c r="B34" s="225"/>
      <c r="C34" s="226"/>
      <c r="D34" s="226"/>
      <c r="E34" s="226"/>
      <c r="F34" s="226"/>
      <c r="G34" s="227"/>
    </row>
    <row r="35" spans="2:7" ht="2.25" customHeight="1">
      <c r="B35" s="225"/>
      <c r="C35" s="226"/>
      <c r="D35" s="226"/>
      <c r="E35" s="226"/>
      <c r="F35" s="226"/>
      <c r="G35" s="227"/>
    </row>
    <row r="36" spans="2:7" ht="1.5" customHeight="1" thickBot="1">
      <c r="B36" s="13"/>
      <c r="C36" s="14"/>
      <c r="D36" s="14"/>
      <c r="E36" s="14"/>
      <c r="F36" s="14"/>
      <c r="G36" s="15"/>
    </row>
    <row r="37" spans="2:7" ht="13.5" thickBot="1">
      <c r="B37" s="231" t="s">
        <v>22</v>
      </c>
      <c r="C37" s="231"/>
      <c r="D37" s="231"/>
      <c r="E37" s="231"/>
      <c r="F37" s="231"/>
      <c r="G37" s="231"/>
    </row>
    <row r="38" spans="2:7" ht="12.75">
      <c r="B38" s="217" t="s">
        <v>133</v>
      </c>
      <c r="C38" s="223"/>
      <c r="D38" s="223"/>
      <c r="E38" s="223"/>
      <c r="F38" s="223"/>
      <c r="G38" s="224"/>
    </row>
    <row r="39" spans="2:7" ht="13.5" thickBot="1">
      <c r="B39" s="228"/>
      <c r="C39" s="229"/>
      <c r="D39" s="229"/>
      <c r="E39" s="229"/>
      <c r="F39" s="229"/>
      <c r="G39" s="230"/>
    </row>
    <row r="40" spans="2:7" ht="13.5" thickBot="1">
      <c r="B40" s="73"/>
      <c r="C40" s="72"/>
      <c r="D40" s="72"/>
      <c r="E40" s="72"/>
      <c r="F40" s="72"/>
      <c r="G40" s="74"/>
    </row>
    <row r="41" spans="2:7" ht="13.5" customHeight="1" thickBot="1">
      <c r="B41" s="248" t="s">
        <v>153</v>
      </c>
      <c r="C41" s="249"/>
      <c r="D41" s="249"/>
      <c r="E41" s="249"/>
      <c r="F41" s="249"/>
      <c r="G41" s="250"/>
    </row>
    <row r="42" spans="2:7" ht="12.75">
      <c r="B42" s="208" t="s">
        <v>152</v>
      </c>
      <c r="C42" s="209"/>
      <c r="D42" s="209"/>
      <c r="E42" s="209"/>
      <c r="F42" s="209"/>
      <c r="G42" s="210"/>
    </row>
    <row r="43" spans="2:7" ht="12.75" customHeight="1">
      <c r="B43" s="211"/>
      <c r="C43" s="212"/>
      <c r="D43" s="212"/>
      <c r="E43" s="212"/>
      <c r="F43" s="212"/>
      <c r="G43" s="213"/>
    </row>
    <row r="44" spans="2:7" ht="12.75">
      <c r="B44" s="211"/>
      <c r="C44" s="212"/>
      <c r="D44" s="212"/>
      <c r="E44" s="212"/>
      <c r="F44" s="212"/>
      <c r="G44" s="213"/>
    </row>
    <row r="45" spans="2:7" ht="13.5" thickBot="1">
      <c r="B45" s="214"/>
      <c r="C45" s="215"/>
      <c r="D45" s="215"/>
      <c r="E45" s="215"/>
      <c r="F45" s="215"/>
      <c r="G45" s="216"/>
    </row>
    <row r="46" spans="2:7" ht="3.75" customHeight="1">
      <c r="B46" s="73"/>
      <c r="C46" s="72"/>
      <c r="D46" s="72"/>
      <c r="E46" s="72"/>
      <c r="F46" s="72"/>
      <c r="G46" s="74"/>
    </row>
    <row r="47" spans="2:7" ht="20.25" customHeight="1">
      <c r="B47" s="8"/>
      <c r="C47" s="7"/>
      <c r="D47" s="7"/>
      <c r="E47" s="7"/>
      <c r="F47" s="7"/>
      <c r="G47" s="9"/>
    </row>
    <row r="48" spans="2:7" ht="0.75" customHeight="1" hidden="1">
      <c r="B48" s="8"/>
      <c r="C48" s="7"/>
      <c r="D48" s="7"/>
      <c r="E48" s="7"/>
      <c r="F48" s="7"/>
      <c r="G48" s="9"/>
    </row>
    <row r="49" spans="2:7" ht="13.5" hidden="1" thickBot="1">
      <c r="B49" s="10"/>
      <c r="C49" s="11"/>
      <c r="D49" s="11"/>
      <c r="E49" s="11"/>
      <c r="F49" s="11"/>
      <c r="G49" s="12"/>
    </row>
    <row r="50" spans="2:7" ht="12.75" customHeight="1" thickBot="1">
      <c r="B50" s="231" t="s">
        <v>23</v>
      </c>
      <c r="C50" s="231"/>
      <c r="D50" s="231"/>
      <c r="E50" s="231"/>
      <c r="F50" s="231"/>
      <c r="G50" s="231"/>
    </row>
    <row r="51" spans="2:7" ht="12.75">
      <c r="B51" s="217" t="s">
        <v>134</v>
      </c>
      <c r="C51" s="223"/>
      <c r="D51" s="223"/>
      <c r="E51" s="223"/>
      <c r="F51" s="223"/>
      <c r="G51" s="224"/>
    </row>
    <row r="52" spans="2:7" ht="12.75">
      <c r="B52" s="225"/>
      <c r="C52" s="226"/>
      <c r="D52" s="226"/>
      <c r="E52" s="226"/>
      <c r="F52" s="226"/>
      <c r="G52" s="227"/>
    </row>
    <row r="53" spans="2:7" ht="5.25" customHeight="1">
      <c r="B53" s="225"/>
      <c r="C53" s="226"/>
      <c r="D53" s="226"/>
      <c r="E53" s="226"/>
      <c r="F53" s="226"/>
      <c r="G53" s="227"/>
    </row>
    <row r="54" spans="2:7" ht="0.75" customHeight="1" hidden="1" thickBot="1">
      <c r="B54" s="13"/>
      <c r="C54" s="14"/>
      <c r="D54" s="14"/>
      <c r="E54" s="14"/>
      <c r="F54" s="14"/>
      <c r="G54" s="15"/>
    </row>
    <row r="55" spans="2:7" ht="0.75" customHeight="1" hidden="1">
      <c r="B55" s="7"/>
      <c r="C55" s="7"/>
      <c r="D55" s="7"/>
      <c r="E55" s="7"/>
      <c r="F55" s="7"/>
      <c r="G55" s="7"/>
    </row>
    <row r="56" spans="2:7" ht="0.75" customHeight="1" hidden="1">
      <c r="B56" s="7"/>
      <c r="C56" s="7"/>
      <c r="D56" s="7"/>
      <c r="E56" s="7"/>
      <c r="F56" s="7"/>
      <c r="G56" s="7"/>
    </row>
    <row r="57" spans="2:7" ht="0.75" customHeight="1" hidden="1">
      <c r="B57" s="7"/>
      <c r="C57" s="7"/>
      <c r="D57" s="7"/>
      <c r="E57" s="7"/>
      <c r="F57" s="7"/>
      <c r="G57" s="7"/>
    </row>
    <row r="58" spans="2:7" ht="0.75" customHeight="1" hidden="1">
      <c r="B58" s="7"/>
      <c r="C58" s="7"/>
      <c r="D58" s="7"/>
      <c r="E58" s="7"/>
      <c r="F58" s="7"/>
      <c r="G58" s="7"/>
    </row>
    <row r="59" spans="2:7" ht="0.75" customHeight="1" hidden="1">
      <c r="B59" s="7"/>
      <c r="C59" s="7"/>
      <c r="D59" s="7"/>
      <c r="E59" s="7"/>
      <c r="F59" s="7"/>
      <c r="G59" s="7"/>
    </row>
    <row r="60" spans="2:7" ht="0.75" customHeight="1" hidden="1">
      <c r="B60" s="7"/>
      <c r="C60" s="7"/>
      <c r="D60" s="7"/>
      <c r="E60" s="7"/>
      <c r="F60" s="7"/>
      <c r="G60" s="7"/>
    </row>
    <row r="61" spans="2:7" ht="0.75" customHeight="1" hidden="1">
      <c r="B61" s="7"/>
      <c r="C61" s="7"/>
      <c r="D61" s="7"/>
      <c r="E61" s="7"/>
      <c r="F61" s="7"/>
      <c r="G61" s="7"/>
    </row>
    <row r="62" spans="2:7" ht="0.75" customHeight="1" hidden="1">
      <c r="B62" s="7"/>
      <c r="C62" s="7"/>
      <c r="D62" s="7"/>
      <c r="E62" s="7"/>
      <c r="F62" s="7"/>
      <c r="G62" s="7"/>
    </row>
    <row r="63" spans="2:7" ht="0.75" customHeight="1" hidden="1">
      <c r="B63" s="7"/>
      <c r="C63" s="7"/>
      <c r="D63" s="7"/>
      <c r="E63" s="7"/>
      <c r="F63" s="7"/>
      <c r="G63" s="7"/>
    </row>
    <row r="64" spans="2:7" ht="0.75" customHeight="1" hidden="1">
      <c r="B64" s="7"/>
      <c r="C64" s="7"/>
      <c r="D64" s="7"/>
      <c r="E64" s="7"/>
      <c r="F64" s="7"/>
      <c r="G64" s="7"/>
    </row>
    <row r="65" spans="2:7" ht="0.75" customHeight="1" hidden="1">
      <c r="B65" s="7"/>
      <c r="C65" s="7"/>
      <c r="D65" s="7"/>
      <c r="E65" s="7"/>
      <c r="F65" s="7"/>
      <c r="G65" s="7"/>
    </row>
    <row r="66" spans="2:7" ht="0.75" customHeight="1" hidden="1">
      <c r="B66" s="7"/>
      <c r="C66" s="7"/>
      <c r="D66" s="7"/>
      <c r="E66" s="7"/>
      <c r="F66" s="7"/>
      <c r="G66" s="7"/>
    </row>
    <row r="67" spans="2:7" ht="0.75" customHeight="1" hidden="1">
      <c r="B67" s="7"/>
      <c r="C67" s="7"/>
      <c r="D67" s="7"/>
      <c r="E67" s="7"/>
      <c r="F67" s="7"/>
      <c r="G67" s="7"/>
    </row>
    <row r="68" spans="2:7" ht="0.75" customHeight="1" hidden="1">
      <c r="B68" s="7"/>
      <c r="C68" s="7"/>
      <c r="D68" s="7"/>
      <c r="E68" s="7"/>
      <c r="F68" s="7"/>
      <c r="G68" s="7"/>
    </row>
    <row r="69" spans="2:7" ht="0.75" customHeight="1" hidden="1">
      <c r="B69" s="7"/>
      <c r="C69" s="7"/>
      <c r="D69" s="7"/>
      <c r="E69" s="7"/>
      <c r="F69" s="7"/>
      <c r="G69" s="7"/>
    </row>
    <row r="70" spans="2:7" ht="0.75" customHeight="1" hidden="1">
      <c r="B70" s="7"/>
      <c r="C70" s="7"/>
      <c r="D70" s="7"/>
      <c r="E70" s="7"/>
      <c r="F70" s="7"/>
      <c r="G70" s="7"/>
    </row>
    <row r="71" spans="2:7" ht="0.75" customHeight="1" hidden="1">
      <c r="B71" s="7"/>
      <c r="C71" s="7"/>
      <c r="D71" s="7"/>
      <c r="E71" s="7"/>
      <c r="F71" s="7"/>
      <c r="G71" s="7"/>
    </row>
    <row r="72" spans="2:7" ht="0.75" customHeight="1" hidden="1">
      <c r="B72" s="7"/>
      <c r="C72" s="7"/>
      <c r="D72" s="7"/>
      <c r="E72" s="7"/>
      <c r="F72" s="7"/>
      <c r="G72" s="7"/>
    </row>
    <row r="73" spans="2:7" ht="0.75" customHeight="1" hidden="1">
      <c r="B73" s="7"/>
      <c r="C73" s="7"/>
      <c r="D73" s="7"/>
      <c r="E73" s="7"/>
      <c r="F73" s="7"/>
      <c r="G73" s="7"/>
    </row>
    <row r="74" spans="2:7" ht="0.75" customHeight="1" hidden="1">
      <c r="B74" s="7"/>
      <c r="C74" s="7"/>
      <c r="D74" s="7"/>
      <c r="E74" s="7"/>
      <c r="F74" s="7"/>
      <c r="G74" s="7"/>
    </row>
    <row r="75" spans="2:7" ht="0.75" customHeight="1" hidden="1">
      <c r="B75" s="7"/>
      <c r="C75" s="7"/>
      <c r="D75" s="7"/>
      <c r="E75" s="7"/>
      <c r="F75" s="7"/>
      <c r="G75" s="7"/>
    </row>
    <row r="76" spans="2:7" ht="0.75" customHeight="1" hidden="1">
      <c r="B76" s="7"/>
      <c r="C76" s="7"/>
      <c r="D76" s="7"/>
      <c r="E76" s="7"/>
      <c r="F76" s="7"/>
      <c r="G76" s="7"/>
    </row>
    <row r="77" spans="2:7" ht="0.75" customHeight="1" hidden="1">
      <c r="B77" s="7"/>
      <c r="C77" s="7"/>
      <c r="D77" s="7"/>
      <c r="E77" s="7"/>
      <c r="F77" s="7"/>
      <c r="G77" s="7"/>
    </row>
    <row r="78" spans="2:7" ht="0.75" customHeight="1" hidden="1">
      <c r="B78" s="7"/>
      <c r="C78" s="7"/>
      <c r="D78" s="7"/>
      <c r="E78" s="7"/>
      <c r="F78" s="7"/>
      <c r="G78" s="7"/>
    </row>
    <row r="79" spans="2:7" ht="0.75" customHeight="1" hidden="1">
      <c r="B79" s="7"/>
      <c r="C79" s="7"/>
      <c r="D79" s="7"/>
      <c r="E79" s="7"/>
      <c r="F79" s="7"/>
      <c r="G79" s="7"/>
    </row>
    <row r="80" spans="2:7" ht="0.75" customHeight="1" hidden="1">
      <c r="B80" s="7"/>
      <c r="C80" s="7"/>
      <c r="D80" s="7"/>
      <c r="E80" s="7"/>
      <c r="F80" s="7"/>
      <c r="G80" s="7"/>
    </row>
    <row r="81" spans="2:7" ht="0.75" customHeight="1" hidden="1">
      <c r="B81" s="7"/>
      <c r="C81" s="7"/>
      <c r="D81" s="7"/>
      <c r="E81" s="7"/>
      <c r="F81" s="7"/>
      <c r="G81" s="7"/>
    </row>
    <row r="82" spans="2:7" ht="0.75" customHeight="1" hidden="1">
      <c r="B82" s="7"/>
      <c r="C82" s="7"/>
      <c r="D82" s="7"/>
      <c r="E82" s="7"/>
      <c r="F82" s="7"/>
      <c r="G82" s="7"/>
    </row>
    <row r="83" spans="2:7" ht="0.75" customHeight="1" hidden="1">
      <c r="B83" s="7"/>
      <c r="C83" s="7"/>
      <c r="D83" s="7"/>
      <c r="E83" s="7"/>
      <c r="F83" s="7"/>
      <c r="G83" s="7"/>
    </row>
    <row r="84" spans="2:7" ht="0.75" customHeight="1" hidden="1">
      <c r="B84" s="7"/>
      <c r="C84" s="7"/>
      <c r="D84" s="7"/>
      <c r="E84" s="7"/>
      <c r="F84" s="7"/>
      <c r="G84" s="7"/>
    </row>
    <row r="85" spans="2:7" ht="0.75" customHeight="1" hidden="1">
      <c r="B85" s="7"/>
      <c r="C85" s="7"/>
      <c r="D85" s="7"/>
      <c r="E85" s="7"/>
      <c r="F85" s="7"/>
      <c r="G85" s="7"/>
    </row>
    <row r="86" spans="2:7" ht="0.75" customHeight="1" hidden="1">
      <c r="B86" s="7"/>
      <c r="C86" s="7"/>
      <c r="D86" s="7"/>
      <c r="E86" s="7"/>
      <c r="F86" s="7"/>
      <c r="G86" s="7"/>
    </row>
    <row r="87" spans="2:7" ht="0.75" customHeight="1" hidden="1">
      <c r="B87" s="7"/>
      <c r="C87" s="7"/>
      <c r="D87" s="7"/>
      <c r="E87" s="7"/>
      <c r="F87" s="7"/>
      <c r="G87" s="7"/>
    </row>
    <row r="88" spans="2:7" ht="0.75" customHeight="1" hidden="1">
      <c r="B88" s="7"/>
      <c r="C88" s="7"/>
      <c r="D88" s="7"/>
      <c r="E88" s="7"/>
      <c r="F88" s="7"/>
      <c r="G88" s="7"/>
    </row>
    <row r="89" spans="2:7" ht="0.75" customHeight="1" hidden="1">
      <c r="B89" s="7"/>
      <c r="C89" s="7"/>
      <c r="D89" s="7"/>
      <c r="E89" s="7"/>
      <c r="F89" s="7"/>
      <c r="G89" s="7"/>
    </row>
    <row r="90" spans="2:7" ht="0.75" customHeight="1" hidden="1">
      <c r="B90" s="7"/>
      <c r="C90" s="7"/>
      <c r="D90" s="7"/>
      <c r="E90" s="7"/>
      <c r="F90" s="7"/>
      <c r="G90" s="7"/>
    </row>
    <row r="91" spans="2:7" ht="0.75" customHeight="1" hidden="1">
      <c r="B91" s="7"/>
      <c r="C91" s="7"/>
      <c r="D91" s="7"/>
      <c r="E91" s="7"/>
      <c r="F91" s="7"/>
      <c r="G91" s="7"/>
    </row>
    <row r="92" spans="2:7" ht="0.75" customHeight="1" hidden="1">
      <c r="B92" s="7"/>
      <c r="C92" s="7"/>
      <c r="D92" s="7"/>
      <c r="E92" s="7"/>
      <c r="F92" s="7"/>
      <c r="G92" s="7"/>
    </row>
    <row r="93" spans="2:7" ht="0.75" customHeight="1" hidden="1">
      <c r="B93" s="7"/>
      <c r="C93" s="7"/>
      <c r="D93" s="7"/>
      <c r="E93" s="7"/>
      <c r="F93" s="7"/>
      <c r="G93" s="7"/>
    </row>
    <row r="94" spans="2:7" ht="0.75" customHeight="1" hidden="1">
      <c r="B94" s="7"/>
      <c r="C94" s="7"/>
      <c r="D94" s="7"/>
      <c r="E94" s="7"/>
      <c r="F94" s="7"/>
      <c r="G94" s="7"/>
    </row>
    <row r="95" spans="2:7" ht="0.75" customHeight="1" hidden="1">
      <c r="B95" s="7"/>
      <c r="C95" s="7"/>
      <c r="D95" s="7"/>
      <c r="E95" s="7"/>
      <c r="F95" s="7"/>
      <c r="G95" s="7"/>
    </row>
    <row r="96" spans="2:7" ht="0.75" customHeight="1" hidden="1">
      <c r="B96" s="7"/>
      <c r="C96" s="7"/>
      <c r="D96" s="7"/>
      <c r="E96" s="7"/>
      <c r="F96" s="7"/>
      <c r="G96" s="7"/>
    </row>
    <row r="97" spans="2:7" ht="0.75" customHeight="1" hidden="1">
      <c r="B97" s="7"/>
      <c r="C97" s="7"/>
      <c r="D97" s="7"/>
      <c r="E97" s="7"/>
      <c r="F97" s="7"/>
      <c r="G97" s="7"/>
    </row>
    <row r="98" spans="2:7" ht="0.75" customHeight="1" hidden="1">
      <c r="B98" s="7"/>
      <c r="C98" s="7"/>
      <c r="D98" s="7"/>
      <c r="E98" s="7"/>
      <c r="F98" s="7"/>
      <c r="G98" s="7"/>
    </row>
    <row r="99" spans="2:7" ht="0.75" customHeight="1" hidden="1">
      <c r="B99" s="7"/>
      <c r="C99" s="7"/>
      <c r="D99" s="7"/>
      <c r="E99" s="7"/>
      <c r="F99" s="7"/>
      <c r="G99" s="7"/>
    </row>
    <row r="100" spans="2:7" ht="0.75" customHeight="1" hidden="1">
      <c r="B100" s="7"/>
      <c r="C100" s="7"/>
      <c r="D100" s="7"/>
      <c r="E100" s="7"/>
      <c r="F100" s="7"/>
      <c r="G100" s="7"/>
    </row>
    <row r="101" spans="2:7" ht="0.75" customHeight="1" hidden="1">
      <c r="B101" s="7"/>
      <c r="C101" s="7"/>
      <c r="D101" s="7"/>
      <c r="E101" s="7"/>
      <c r="F101" s="7"/>
      <c r="G101" s="7"/>
    </row>
    <row r="102" spans="2:7" ht="0.75" customHeight="1" hidden="1">
      <c r="B102" s="7"/>
      <c r="C102" s="7"/>
      <c r="D102" s="7"/>
      <c r="E102" s="7"/>
      <c r="F102" s="7"/>
      <c r="G102" s="7"/>
    </row>
    <row r="103" spans="2:7" ht="0.75" customHeight="1" hidden="1">
      <c r="B103" s="7"/>
      <c r="C103" s="7"/>
      <c r="D103" s="7"/>
      <c r="E103" s="7"/>
      <c r="F103" s="7"/>
      <c r="G103" s="7"/>
    </row>
    <row r="104" spans="2:7" ht="0.75" customHeight="1" hidden="1">
      <c r="B104" s="7"/>
      <c r="C104" s="7"/>
      <c r="D104" s="7"/>
      <c r="E104" s="7"/>
      <c r="F104" s="7"/>
      <c r="G104" s="7"/>
    </row>
    <row r="105" spans="2:7" ht="0.75" customHeight="1" hidden="1">
      <c r="B105" s="7"/>
      <c r="C105" s="7"/>
      <c r="D105" s="7"/>
      <c r="E105" s="7"/>
      <c r="F105" s="7"/>
      <c r="G105" s="7"/>
    </row>
    <row r="106" spans="2:7" ht="0.75" customHeight="1" hidden="1">
      <c r="B106" s="7"/>
      <c r="C106" s="7"/>
      <c r="D106" s="7"/>
      <c r="E106" s="7"/>
      <c r="F106" s="7"/>
      <c r="G106" s="7"/>
    </row>
    <row r="107" spans="2:7" ht="0.75" customHeight="1" hidden="1">
      <c r="B107" s="7"/>
      <c r="C107" s="7"/>
      <c r="D107" s="7"/>
      <c r="E107" s="7"/>
      <c r="F107" s="7"/>
      <c r="G107" s="7"/>
    </row>
    <row r="108" spans="2:7" ht="0.75" customHeight="1" hidden="1">
      <c r="B108" s="7"/>
      <c r="C108" s="7"/>
      <c r="D108" s="7"/>
      <c r="E108" s="7"/>
      <c r="F108" s="7"/>
      <c r="G108" s="7"/>
    </row>
    <row r="109" spans="2:7" ht="0.75" customHeight="1" hidden="1">
      <c r="B109" s="7"/>
      <c r="C109" s="7"/>
      <c r="D109" s="7"/>
      <c r="E109" s="7"/>
      <c r="F109" s="7"/>
      <c r="G109" s="7"/>
    </row>
    <row r="110" spans="2:7" ht="0.75" customHeight="1" hidden="1">
      <c r="B110" s="7"/>
      <c r="C110" s="7"/>
      <c r="D110" s="7"/>
      <c r="E110" s="7"/>
      <c r="F110" s="7"/>
      <c r="G110" s="7"/>
    </row>
    <row r="111" spans="2:7" ht="0.75" customHeight="1" hidden="1">
      <c r="B111" s="7"/>
      <c r="C111" s="7"/>
      <c r="D111" s="7"/>
      <c r="E111" s="7"/>
      <c r="F111" s="7"/>
      <c r="G111" s="7"/>
    </row>
    <row r="112" spans="2:7" ht="0.75" customHeight="1" hidden="1">
      <c r="B112" s="7"/>
      <c r="C112" s="7"/>
      <c r="D112" s="7"/>
      <c r="E112" s="7"/>
      <c r="F112" s="7"/>
      <c r="G112" s="7"/>
    </row>
    <row r="113" spans="2:7" ht="0.75" customHeight="1" hidden="1">
      <c r="B113" s="7"/>
      <c r="C113" s="7"/>
      <c r="D113" s="7"/>
      <c r="E113" s="7"/>
      <c r="F113" s="7"/>
      <c r="G113" s="7"/>
    </row>
    <row r="114" spans="2:7" ht="0.75" customHeight="1" hidden="1">
      <c r="B114" s="7"/>
      <c r="C114" s="7"/>
      <c r="D114" s="7"/>
      <c r="E114" s="7"/>
      <c r="F114" s="7"/>
      <c r="G114" s="7"/>
    </row>
    <row r="115" spans="2:7" ht="0.75" customHeight="1" hidden="1">
      <c r="B115" s="7"/>
      <c r="C115" s="7"/>
      <c r="D115" s="7"/>
      <c r="E115" s="7"/>
      <c r="F115" s="7"/>
      <c r="G115" s="7"/>
    </row>
    <row r="116" spans="2:7" ht="0.75" customHeight="1" hidden="1">
      <c r="B116" s="7"/>
      <c r="C116" s="7"/>
      <c r="D116" s="7"/>
      <c r="E116" s="7"/>
      <c r="F116" s="7"/>
      <c r="G116" s="7"/>
    </row>
    <row r="117" spans="2:7" ht="0.75" customHeight="1" hidden="1">
      <c r="B117" s="7"/>
      <c r="C117" s="7"/>
      <c r="D117" s="7"/>
      <c r="E117" s="7"/>
      <c r="F117" s="7"/>
      <c r="G117" s="7"/>
    </row>
    <row r="119" ht="12.75">
      <c r="B119" s="4" t="s">
        <v>7</v>
      </c>
    </row>
    <row r="120" spans="4:7" ht="12.75">
      <c r="D120" s="22" t="s">
        <v>12</v>
      </c>
      <c r="E120" s="22">
        <v>2012</v>
      </c>
      <c r="F120" s="22">
        <v>2013</v>
      </c>
      <c r="G120" s="22">
        <v>2014</v>
      </c>
    </row>
    <row r="121" spans="2:12" ht="12.75">
      <c r="B121" s="3">
        <v>1</v>
      </c>
      <c r="C121" s="2" t="s">
        <v>8</v>
      </c>
      <c r="D121" s="123">
        <v>113</v>
      </c>
      <c r="E121" s="124">
        <v>386825</v>
      </c>
      <c r="F121" s="124">
        <v>386825</v>
      </c>
      <c r="G121" s="124">
        <v>386825</v>
      </c>
      <c r="H121" s="50"/>
      <c r="I121" s="41"/>
      <c r="J121" s="48"/>
      <c r="K121" s="48"/>
      <c r="L121" s="48"/>
    </row>
    <row r="122" spans="2:12" ht="12.75">
      <c r="B122" s="3">
        <v>2</v>
      </c>
      <c r="C122" s="2" t="s">
        <v>9</v>
      </c>
      <c r="D122" s="2"/>
      <c r="E122" s="124">
        <v>618315</v>
      </c>
      <c r="F122" s="124">
        <v>618315</v>
      </c>
      <c r="G122" s="124">
        <v>618315</v>
      </c>
      <c r="H122" s="49"/>
      <c r="I122" s="49"/>
      <c r="J122" s="48"/>
      <c r="K122" s="48"/>
      <c r="L122" s="48"/>
    </row>
    <row r="123" spans="2:12" ht="12.75">
      <c r="B123" s="3">
        <v>3</v>
      </c>
      <c r="C123" s="2" t="s">
        <v>33</v>
      </c>
      <c r="D123" s="2"/>
      <c r="E123" s="122">
        <v>488700</v>
      </c>
      <c r="F123" s="122">
        <v>488700</v>
      </c>
      <c r="G123" s="122">
        <v>488700</v>
      </c>
      <c r="H123" s="48"/>
      <c r="I123" s="48"/>
      <c r="J123" s="48"/>
      <c r="K123" s="48"/>
      <c r="L123" s="48"/>
    </row>
    <row r="124" spans="2:12" ht="12.75">
      <c r="B124" s="3">
        <v>4</v>
      </c>
      <c r="C124" s="2" t="s">
        <v>10</v>
      </c>
      <c r="D124" s="2"/>
      <c r="E124" s="20">
        <v>60979</v>
      </c>
      <c r="F124" s="20">
        <v>60979</v>
      </c>
      <c r="G124" s="20">
        <v>60979</v>
      </c>
      <c r="H124" s="49"/>
      <c r="I124" s="49"/>
      <c r="J124" s="48"/>
      <c r="K124" s="48"/>
      <c r="L124" s="48"/>
    </row>
    <row r="125" spans="2:12" ht="12.75">
      <c r="B125" s="3">
        <v>5</v>
      </c>
      <c r="C125" s="2" t="s">
        <v>11</v>
      </c>
      <c r="D125" s="2"/>
      <c r="E125" s="26">
        <v>422000</v>
      </c>
      <c r="F125" s="26">
        <v>557000</v>
      </c>
      <c r="G125" s="26">
        <v>427000</v>
      </c>
      <c r="H125" s="49"/>
      <c r="I125" s="48"/>
      <c r="J125" s="48"/>
      <c r="K125" s="48"/>
      <c r="L125" s="48"/>
    </row>
    <row r="126" spans="2:12" ht="12.75">
      <c r="B126" s="21"/>
      <c r="C126" s="22" t="s">
        <v>34</v>
      </c>
      <c r="D126" s="22"/>
      <c r="E126" s="23">
        <f>SUM(E121:E125)</f>
        <v>1976819</v>
      </c>
      <c r="F126" s="23">
        <f>SUM(F121:F125)</f>
        <v>2111819</v>
      </c>
      <c r="G126" s="23">
        <f>SUM(G121:G125)</f>
        <v>1981819</v>
      </c>
      <c r="I126" s="41"/>
      <c r="J126" s="50"/>
      <c r="K126" s="50"/>
      <c r="L126" s="50"/>
    </row>
    <row r="127" spans="2:7" ht="12.75">
      <c r="B127" s="7"/>
      <c r="C127" s="6"/>
      <c r="D127" s="6"/>
      <c r="E127" s="25"/>
      <c r="F127" s="25"/>
      <c r="G127" s="25"/>
    </row>
    <row r="128" spans="2:10" ht="12.75">
      <c r="B128" s="4" t="s">
        <v>13</v>
      </c>
      <c r="J128" s="28"/>
    </row>
    <row r="129" spans="2:10" ht="13.5" thickBot="1">
      <c r="B129" s="194" t="s">
        <v>63</v>
      </c>
      <c r="C129" s="195"/>
      <c r="D129" s="246"/>
      <c r="E129" s="2"/>
      <c r="F129" s="2"/>
      <c r="G129" s="2"/>
      <c r="J129" s="75"/>
    </row>
    <row r="130" spans="2:7" ht="6.75" customHeight="1" hidden="1">
      <c r="B130" s="247"/>
      <c r="C130" s="247"/>
      <c r="D130" s="247"/>
      <c r="E130" s="247"/>
      <c r="F130" s="247"/>
      <c r="G130" s="247"/>
    </row>
    <row r="131" spans="2:7" ht="3" customHeight="1" hidden="1">
      <c r="B131" s="247"/>
      <c r="C131" s="247"/>
      <c r="D131" s="247"/>
      <c r="E131" s="247"/>
      <c r="F131" s="247"/>
      <c r="G131" s="247"/>
    </row>
    <row r="132" spans="2:7" ht="12.75" hidden="1">
      <c r="B132" s="247"/>
      <c r="C132" s="247"/>
      <c r="D132" s="247"/>
      <c r="E132" s="247"/>
      <c r="F132" s="247"/>
      <c r="G132" s="247"/>
    </row>
    <row r="133" spans="2:10" ht="12.75">
      <c r="B133" s="208" t="s">
        <v>154</v>
      </c>
      <c r="C133" s="209"/>
      <c r="D133" s="209"/>
      <c r="E133" s="209"/>
      <c r="F133" s="209"/>
      <c r="G133" s="210"/>
      <c r="J133" s="28"/>
    </row>
    <row r="134" spans="2:7" ht="12.75">
      <c r="B134" s="211"/>
      <c r="C134" s="212"/>
      <c r="D134" s="212"/>
      <c r="E134" s="212"/>
      <c r="F134" s="212"/>
      <c r="G134" s="213"/>
    </row>
    <row r="135" spans="2:7" ht="12.75">
      <c r="B135" s="211"/>
      <c r="C135" s="212"/>
      <c r="D135" s="212"/>
      <c r="E135" s="212"/>
      <c r="F135" s="212"/>
      <c r="G135" s="213"/>
    </row>
    <row r="136" spans="2:7" ht="27.75" customHeight="1" thickBot="1">
      <c r="B136" s="214"/>
      <c r="C136" s="215"/>
      <c r="D136" s="215"/>
      <c r="E136" s="215"/>
      <c r="F136" s="215"/>
      <c r="G136" s="216"/>
    </row>
    <row r="137" spans="2:7" ht="12.75" hidden="1">
      <c r="B137" s="239"/>
      <c r="C137" s="236"/>
      <c r="D137" s="236"/>
      <c r="E137" s="236"/>
      <c r="F137" s="236"/>
      <c r="G137" s="240"/>
    </row>
    <row r="138" spans="2:7" ht="0.75" customHeight="1">
      <c r="B138" s="241"/>
      <c r="C138" s="226"/>
      <c r="D138" s="226"/>
      <c r="E138" s="226"/>
      <c r="F138" s="226"/>
      <c r="G138" s="242"/>
    </row>
    <row r="139" spans="2:7" ht="12.75" hidden="1">
      <c r="B139" s="241"/>
      <c r="C139" s="226"/>
      <c r="D139" s="226"/>
      <c r="E139" s="226"/>
      <c r="F139" s="226"/>
      <c r="G139" s="242"/>
    </row>
    <row r="140" spans="2:7" ht="24.75" customHeight="1" hidden="1">
      <c r="B140" s="241"/>
      <c r="C140" s="226"/>
      <c r="D140" s="226"/>
      <c r="E140" s="226"/>
      <c r="F140" s="226"/>
      <c r="G140" s="242"/>
    </row>
    <row r="141" spans="2:7" ht="10.5" customHeight="1" hidden="1">
      <c r="B141" s="241"/>
      <c r="C141" s="226"/>
      <c r="D141" s="226"/>
      <c r="E141" s="226"/>
      <c r="F141" s="226"/>
      <c r="G141" s="242"/>
    </row>
    <row r="142" spans="2:7" ht="12.75" hidden="1">
      <c r="B142" s="243"/>
      <c r="C142" s="244"/>
      <c r="D142" s="244"/>
      <c r="E142" s="244"/>
      <c r="F142" s="244"/>
      <c r="G142" s="245"/>
    </row>
    <row r="144" ht="13.5" thickBot="1">
      <c r="B144" t="s">
        <v>14</v>
      </c>
    </row>
    <row r="145" spans="2:7" ht="12.75">
      <c r="B145" s="208" t="s">
        <v>155</v>
      </c>
      <c r="C145" s="209"/>
      <c r="D145" s="209"/>
      <c r="E145" s="209"/>
      <c r="F145" s="209"/>
      <c r="G145" s="210"/>
    </row>
    <row r="146" spans="2:7" ht="12.75">
      <c r="B146" s="211"/>
      <c r="C146" s="212"/>
      <c r="D146" s="212"/>
      <c r="E146" s="212"/>
      <c r="F146" s="212"/>
      <c r="G146" s="213"/>
    </row>
    <row r="147" spans="2:7" ht="12.75">
      <c r="B147" s="211"/>
      <c r="C147" s="212"/>
      <c r="D147" s="212"/>
      <c r="E147" s="212"/>
      <c r="F147" s="212"/>
      <c r="G147" s="213"/>
    </row>
    <row r="148" spans="2:7" ht="13.5" thickBot="1">
      <c r="B148" s="214"/>
      <c r="C148" s="215"/>
      <c r="D148" s="215"/>
      <c r="E148" s="215"/>
      <c r="F148" s="215"/>
      <c r="G148" s="216"/>
    </row>
  </sheetData>
  <sheetProtection/>
  <mergeCells count="26">
    <mergeCell ref="B137:G142"/>
    <mergeCell ref="B32:G32"/>
    <mergeCell ref="B129:D129"/>
    <mergeCell ref="B130:G132"/>
    <mergeCell ref="B133:G136"/>
    <mergeCell ref="B42:G45"/>
    <mergeCell ref="B41:G41"/>
    <mergeCell ref="B50:G50"/>
    <mergeCell ref="B37:G37"/>
    <mergeCell ref="B27:G27"/>
    <mergeCell ref="B2:G2"/>
    <mergeCell ref="B4:G4"/>
    <mergeCell ref="B7:G7"/>
    <mergeCell ref="B12:G12"/>
    <mergeCell ref="B8:G10"/>
    <mergeCell ref="F3:G3"/>
    <mergeCell ref="B145:G148"/>
    <mergeCell ref="B13:G15"/>
    <mergeCell ref="B23:G25"/>
    <mergeCell ref="B51:G53"/>
    <mergeCell ref="B28:G30"/>
    <mergeCell ref="B18:G20"/>
    <mergeCell ref="B33:G35"/>
    <mergeCell ref="B38:G39"/>
    <mergeCell ref="B17:G17"/>
    <mergeCell ref="B22:G22"/>
  </mergeCells>
  <printOptions/>
  <pageMargins left="0.75" right="0.75" top="0.19" bottom="0.23" header="0.17" footer="0.19"/>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indexed="27"/>
  </sheetPr>
  <dimension ref="B2:H47"/>
  <sheetViews>
    <sheetView tabSelected="1" zoomScalePageLayoutView="0" workbookViewId="0" topLeftCell="A1">
      <selection activeCell="H15" sqref="H15"/>
    </sheetView>
  </sheetViews>
  <sheetFormatPr defaultColWidth="9.140625" defaultRowHeight="12.75"/>
  <cols>
    <col min="1" max="1" width="0.5625" style="0" customWidth="1"/>
    <col min="2" max="2" width="11.8515625" style="0" customWidth="1"/>
    <col min="3" max="3" width="28.7109375" style="0" customWidth="1"/>
    <col min="4" max="4" width="11.28125" style="0" customWidth="1"/>
    <col min="5" max="6" width="11.7109375" style="0" customWidth="1"/>
    <col min="7" max="7" width="10.140625" style="0" customWidth="1"/>
    <col min="8" max="8" width="10.28125" style="0" bestFit="1" customWidth="1"/>
  </cols>
  <sheetData>
    <row r="2" spans="2:7" ht="15.75">
      <c r="B2" s="202" t="s">
        <v>172</v>
      </c>
      <c r="C2" s="202"/>
      <c r="D2" s="202"/>
      <c r="E2" s="202"/>
      <c r="F2" s="202"/>
      <c r="G2" s="202"/>
    </row>
    <row r="3" spans="5:7" ht="12.75">
      <c r="E3" t="s">
        <v>210</v>
      </c>
      <c r="F3" s="207" t="s">
        <v>173</v>
      </c>
      <c r="G3" s="207"/>
    </row>
    <row r="4" ht="33.75" customHeight="1" thickBot="1"/>
    <row r="5" ht="13.5" hidden="1" thickBot="1"/>
    <row r="6" spans="2:7" ht="35.25" customHeight="1" thickBot="1">
      <c r="B6" s="203" t="s">
        <v>194</v>
      </c>
      <c r="C6" s="204"/>
      <c r="D6" s="204"/>
      <c r="E6" s="204"/>
      <c r="F6" s="204"/>
      <c r="G6" s="254"/>
    </row>
    <row r="7" ht="9.75" customHeight="1"/>
    <row r="8" ht="6" customHeight="1"/>
    <row r="9" spans="2:7" ht="12" customHeight="1" thickBot="1">
      <c r="B9" s="175"/>
      <c r="C9" s="175"/>
      <c r="D9" s="175"/>
      <c r="E9" s="175"/>
      <c r="F9" s="175"/>
      <c r="G9" s="175"/>
    </row>
    <row r="10" spans="2:7" ht="13.5" hidden="1" thickBot="1">
      <c r="B10" s="255"/>
      <c r="C10" s="255"/>
      <c r="D10" s="255"/>
      <c r="E10" s="255"/>
      <c r="F10" s="255"/>
      <c r="G10" s="255"/>
    </row>
    <row r="11" spans="2:7" ht="10.5" customHeight="1" hidden="1" thickBot="1">
      <c r="B11" s="255"/>
      <c r="C11" s="255"/>
      <c r="D11" s="255"/>
      <c r="E11" s="255"/>
      <c r="F11" s="255"/>
      <c r="G11" s="255"/>
    </row>
    <row r="12" spans="2:7" ht="13.5" customHeight="1" hidden="1" thickBot="1">
      <c r="B12" s="138"/>
      <c r="C12" s="138"/>
      <c r="D12" s="138"/>
      <c r="E12" s="138"/>
      <c r="F12" s="138"/>
      <c r="G12" s="138"/>
    </row>
    <row r="13" spans="2:7" ht="13.5" hidden="1" thickBot="1">
      <c r="B13" s="175"/>
      <c r="C13" s="175"/>
      <c r="D13" s="175"/>
      <c r="E13" s="175"/>
      <c r="F13" s="175"/>
      <c r="G13" s="175"/>
    </row>
    <row r="14" spans="2:7" ht="9.75" customHeight="1" hidden="1" thickBot="1">
      <c r="B14" s="89"/>
      <c r="C14" s="89"/>
      <c r="D14" s="89"/>
      <c r="E14" s="89"/>
      <c r="F14" s="89"/>
      <c r="G14" s="89"/>
    </row>
    <row r="15" spans="2:7" ht="51.75" customHeight="1">
      <c r="B15" s="257" t="s">
        <v>195</v>
      </c>
      <c r="C15" s="258"/>
      <c r="D15" s="258"/>
      <c r="E15" s="258"/>
      <c r="F15" s="258"/>
      <c r="G15" s="259"/>
    </row>
    <row r="16" spans="2:7" ht="12.75">
      <c r="B16" s="148"/>
      <c r="C16" s="149"/>
      <c r="D16" s="149"/>
      <c r="E16" s="149"/>
      <c r="F16" s="149"/>
      <c r="G16" s="150"/>
    </row>
    <row r="17" spans="2:7" ht="23.25" customHeight="1" thickBot="1">
      <c r="B17" s="151"/>
      <c r="C17" s="152"/>
      <c r="D17" s="152"/>
      <c r="E17" s="152"/>
      <c r="F17" s="152"/>
      <c r="G17" s="153"/>
    </row>
    <row r="18" spans="2:7" ht="9.75" customHeight="1">
      <c r="B18" s="19"/>
      <c r="C18" s="19"/>
      <c r="D18" s="19"/>
      <c r="E18" s="19"/>
      <c r="F18" s="19"/>
      <c r="G18" s="19"/>
    </row>
    <row r="19" ht="6.75" customHeight="1"/>
    <row r="20" ht="6.75" customHeight="1"/>
    <row r="21" ht="6.75" customHeight="1"/>
    <row r="22" ht="15" customHeight="1"/>
    <row r="23" ht="6.75" customHeight="1" hidden="1" thickBot="1"/>
    <row r="24" spans="2:7" ht="6.75" customHeight="1" hidden="1" thickBot="1">
      <c r="B24" s="19"/>
      <c r="C24" s="19"/>
      <c r="D24" s="19"/>
      <c r="E24" s="19"/>
      <c r="F24" s="19"/>
      <c r="G24" s="19"/>
    </row>
    <row r="25" spans="2:7" ht="15.75" customHeight="1" hidden="1" thickBot="1">
      <c r="B25" s="175"/>
      <c r="C25" s="175"/>
      <c r="D25" s="175"/>
      <c r="E25" s="175"/>
      <c r="F25" s="175"/>
      <c r="G25" s="175"/>
    </row>
    <row r="26" ht="15.75" customHeight="1" hidden="1" thickBot="1"/>
    <row r="27" spans="2:7" ht="15.75" customHeight="1" thickBot="1">
      <c r="B27" s="192"/>
      <c r="C27" s="193"/>
      <c r="D27" s="193"/>
      <c r="E27" s="193"/>
      <c r="F27" s="193"/>
      <c r="G27" s="256"/>
    </row>
    <row r="28" spans="4:7" ht="33" customHeight="1">
      <c r="D28" s="22" t="s">
        <v>12</v>
      </c>
      <c r="E28" s="22">
        <v>2012</v>
      </c>
      <c r="F28" s="22">
        <v>2013</v>
      </c>
      <c r="G28" s="22">
        <v>2014</v>
      </c>
    </row>
    <row r="29" spans="2:7" ht="19.5" customHeight="1">
      <c r="B29" s="3">
        <v>1</v>
      </c>
      <c r="C29" s="2" t="s">
        <v>8</v>
      </c>
      <c r="D29" s="123">
        <v>28</v>
      </c>
      <c r="E29" s="161">
        <v>115369</v>
      </c>
      <c r="F29" s="161">
        <v>115369</v>
      </c>
      <c r="G29" s="161">
        <v>115369</v>
      </c>
    </row>
    <row r="30" spans="2:8" ht="12.75">
      <c r="B30" s="3">
        <v>2</v>
      </c>
      <c r="C30" s="2" t="s">
        <v>9</v>
      </c>
      <c r="D30" s="2"/>
      <c r="E30" s="137">
        <v>12500</v>
      </c>
      <c r="F30" s="137">
        <v>12500</v>
      </c>
      <c r="G30" s="137">
        <v>12500</v>
      </c>
      <c r="H30" s="136"/>
    </row>
    <row r="31" spans="2:7" ht="12.75">
      <c r="B31" s="3">
        <v>3</v>
      </c>
      <c r="C31" s="2" t="s">
        <v>33</v>
      </c>
      <c r="D31" s="2"/>
      <c r="E31" s="130">
        <v>4000</v>
      </c>
      <c r="F31" s="130">
        <v>4000</v>
      </c>
      <c r="G31" s="130">
        <v>4000</v>
      </c>
    </row>
    <row r="32" spans="2:7" ht="12.75">
      <c r="B32" s="3">
        <v>4</v>
      </c>
      <c r="C32" s="2" t="s">
        <v>10</v>
      </c>
      <c r="D32" s="2"/>
      <c r="E32" s="130">
        <v>45000</v>
      </c>
      <c r="F32" s="130">
        <v>55000</v>
      </c>
      <c r="G32" s="130">
        <v>70550</v>
      </c>
    </row>
    <row r="33" spans="2:7" ht="12.75">
      <c r="B33" s="3">
        <v>5</v>
      </c>
      <c r="C33" s="2" t="s">
        <v>11</v>
      </c>
      <c r="D33" s="2"/>
      <c r="E33" s="130">
        <v>454981</v>
      </c>
      <c r="F33" s="130">
        <v>820000</v>
      </c>
      <c r="G33" s="130">
        <v>1135000</v>
      </c>
    </row>
    <row r="34" spans="2:7" ht="12.75">
      <c r="B34" s="21"/>
      <c r="C34" s="22" t="s">
        <v>34</v>
      </c>
      <c r="D34" s="22"/>
      <c r="E34" s="23">
        <f>SUM(E29:E33)</f>
        <v>631850</v>
      </c>
      <c r="F34" s="23">
        <f>SUM(F29:F33)</f>
        <v>1006869</v>
      </c>
      <c r="G34" s="23">
        <f>SUM(G29:G33)</f>
        <v>1337419</v>
      </c>
    </row>
    <row r="36" ht="12.75">
      <c r="B36" s="4"/>
    </row>
    <row r="37" spans="2:7" ht="12.75">
      <c r="B37" s="194" t="s">
        <v>63</v>
      </c>
      <c r="C37" s="195"/>
      <c r="D37" s="195"/>
      <c r="E37" s="195"/>
      <c r="F37" s="195"/>
      <c r="G37" s="246"/>
    </row>
    <row r="38" spans="2:7" ht="12.75">
      <c r="B38" s="196"/>
      <c r="C38" s="197"/>
      <c r="D38" s="197"/>
      <c r="E38" s="197"/>
      <c r="F38" s="197"/>
      <c r="G38" s="251"/>
    </row>
    <row r="39" spans="2:7" ht="12.75">
      <c r="B39" s="198"/>
      <c r="C39" s="199"/>
      <c r="D39" s="199"/>
      <c r="E39" s="199"/>
      <c r="F39" s="199"/>
      <c r="G39" s="252"/>
    </row>
    <row r="40" spans="2:7" ht="12.75">
      <c r="B40" s="200"/>
      <c r="C40" s="201"/>
      <c r="D40" s="201"/>
      <c r="E40" s="201"/>
      <c r="F40" s="201"/>
      <c r="G40" s="253"/>
    </row>
    <row r="43" spans="2:7" ht="12.75">
      <c r="B43" s="194" t="s">
        <v>14</v>
      </c>
      <c r="C43" s="195"/>
      <c r="D43" s="195"/>
      <c r="E43" s="195"/>
      <c r="F43" s="195"/>
      <c r="G43" s="246"/>
    </row>
    <row r="44" spans="2:7" ht="18.75" customHeight="1">
      <c r="B44" s="196"/>
      <c r="C44" s="197"/>
      <c r="D44" s="197"/>
      <c r="E44" s="197"/>
      <c r="F44" s="197"/>
      <c r="G44" s="251"/>
    </row>
    <row r="45" spans="2:7" ht="12.75">
      <c r="B45" s="198"/>
      <c r="C45" s="199"/>
      <c r="D45" s="199"/>
      <c r="E45" s="199"/>
      <c r="F45" s="199"/>
      <c r="G45" s="252"/>
    </row>
    <row r="46" spans="2:7" ht="1.5" customHeight="1">
      <c r="B46" s="198"/>
      <c r="C46" s="199"/>
      <c r="D46" s="199"/>
      <c r="E46" s="199"/>
      <c r="F46" s="199"/>
      <c r="G46" s="252"/>
    </row>
    <row r="47" spans="2:7" ht="12.75">
      <c r="B47" s="200"/>
      <c r="C47" s="201"/>
      <c r="D47" s="201"/>
      <c r="E47" s="201"/>
      <c r="F47" s="201"/>
      <c r="G47" s="253"/>
    </row>
  </sheetData>
  <sheetProtection/>
  <mergeCells count="13">
    <mergeCell ref="B27:G27"/>
    <mergeCell ref="B15:G15"/>
    <mergeCell ref="B43:G43"/>
    <mergeCell ref="B44:G47"/>
    <mergeCell ref="B2:G2"/>
    <mergeCell ref="B6:G6"/>
    <mergeCell ref="B37:G37"/>
    <mergeCell ref="B38:G40"/>
    <mergeCell ref="B9:G9"/>
    <mergeCell ref="B13:G13"/>
    <mergeCell ref="F3:G3"/>
    <mergeCell ref="B25:G25"/>
    <mergeCell ref="B10:G11"/>
  </mergeCells>
  <printOptions/>
  <pageMargins left="0.75" right="0.75" top="0.4" bottom="0.37" header="0.31" footer="0.34"/>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indexed="27"/>
  </sheetPr>
  <dimension ref="B2:I49"/>
  <sheetViews>
    <sheetView zoomScalePageLayoutView="0" workbookViewId="0" topLeftCell="A1">
      <selection activeCell="D32" sqref="D32"/>
    </sheetView>
  </sheetViews>
  <sheetFormatPr defaultColWidth="9.140625" defaultRowHeight="12.75"/>
  <cols>
    <col min="1" max="1" width="0.5625" style="0" customWidth="1"/>
    <col min="2" max="2" width="11.8515625" style="0" customWidth="1"/>
    <col min="3" max="3" width="28.7109375" style="0" customWidth="1"/>
    <col min="4" max="4" width="11.28125" style="0" customWidth="1"/>
    <col min="5" max="6" width="11.7109375" style="0" customWidth="1"/>
    <col min="7" max="7" width="13.28125" style="0" customWidth="1"/>
    <col min="8" max="8" width="10.28125" style="0" bestFit="1" customWidth="1"/>
  </cols>
  <sheetData>
    <row r="2" spans="2:7" ht="15.75">
      <c r="B2" s="202" t="s">
        <v>185</v>
      </c>
      <c r="C2" s="202"/>
      <c r="D2" s="202"/>
      <c r="E2" s="202"/>
      <c r="F2" s="202"/>
      <c r="G2" s="202"/>
    </row>
    <row r="3" spans="5:7" ht="12.75">
      <c r="E3" t="s">
        <v>210</v>
      </c>
      <c r="F3" s="207" t="s">
        <v>186</v>
      </c>
      <c r="G3" s="207"/>
    </row>
    <row r="4" ht="15" customHeight="1" thickBot="1"/>
    <row r="5" ht="13.5" hidden="1" thickBot="1"/>
    <row r="6" spans="2:7" ht="99.75" customHeight="1" thickBot="1">
      <c r="B6" s="203" t="s">
        <v>187</v>
      </c>
      <c r="C6" s="204"/>
      <c r="D6" s="204"/>
      <c r="E6" s="204"/>
      <c r="F6" s="204"/>
      <c r="G6" s="254"/>
    </row>
    <row r="7" ht="9.75" customHeight="1"/>
    <row r="8" ht="6" customHeight="1"/>
    <row r="9" spans="2:7" ht="13.5" thickBot="1">
      <c r="B9" s="175"/>
      <c r="C9" s="175"/>
      <c r="D9" s="175"/>
      <c r="E9" s="175"/>
      <c r="F9" s="175"/>
      <c r="G9" s="175"/>
    </row>
    <row r="10" spans="2:7" ht="12.75">
      <c r="B10" s="182" t="s">
        <v>188</v>
      </c>
      <c r="C10" s="183"/>
      <c r="D10" s="183"/>
      <c r="E10" s="183"/>
      <c r="F10" s="183"/>
      <c r="G10" s="260"/>
    </row>
    <row r="11" spans="2:7" ht="44.25" customHeight="1" thickBot="1">
      <c r="B11" s="186"/>
      <c r="C11" s="187"/>
      <c r="D11" s="187"/>
      <c r="E11" s="187"/>
      <c r="F11" s="187"/>
      <c r="G11" s="261"/>
    </row>
    <row r="12" spans="2:7" ht="29.25" customHeight="1">
      <c r="B12" s="138"/>
      <c r="C12" s="138"/>
      <c r="D12" s="138"/>
      <c r="E12" s="138"/>
      <c r="F12" s="138"/>
      <c r="G12" s="138"/>
    </row>
    <row r="13" spans="2:7" ht="12.75">
      <c r="B13" s="175" t="s">
        <v>192</v>
      </c>
      <c r="C13" s="175"/>
      <c r="D13" s="175"/>
      <c r="E13" s="175"/>
      <c r="F13" s="175"/>
      <c r="G13" s="175"/>
    </row>
    <row r="14" spans="2:7" ht="13.5" thickBot="1">
      <c r="B14" s="89"/>
      <c r="C14" s="89"/>
      <c r="D14" s="89"/>
      <c r="E14" s="89"/>
      <c r="F14" s="89"/>
      <c r="G14" s="89"/>
    </row>
    <row r="15" spans="2:7" ht="12.75">
      <c r="B15" s="139" t="s">
        <v>189</v>
      </c>
      <c r="C15" s="140"/>
      <c r="D15" s="140"/>
      <c r="E15" s="140"/>
      <c r="F15" s="140"/>
      <c r="G15" s="141"/>
    </row>
    <row r="16" spans="2:7" ht="12.75">
      <c r="B16" s="142" t="s">
        <v>190</v>
      </c>
      <c r="C16" s="143"/>
      <c r="D16" s="143"/>
      <c r="E16" s="143"/>
      <c r="F16" s="143"/>
      <c r="G16" s="144"/>
    </row>
    <row r="17" spans="2:7" ht="13.5" thickBot="1">
      <c r="B17" s="145" t="s">
        <v>191</v>
      </c>
      <c r="C17" s="146"/>
      <c r="D17" s="146"/>
      <c r="E17" s="146"/>
      <c r="F17" s="146"/>
      <c r="G17" s="147"/>
    </row>
    <row r="18" spans="2:7" ht="9.75" customHeight="1">
      <c r="B18" s="19"/>
      <c r="C18" s="19"/>
      <c r="D18" s="19"/>
      <c r="E18" s="19"/>
      <c r="F18" s="19"/>
      <c r="G18" s="19"/>
    </row>
    <row r="19" spans="2:7" ht="15.75" customHeight="1">
      <c r="B19" s="175" t="s">
        <v>193</v>
      </c>
      <c r="C19" s="175"/>
      <c r="D19" s="175"/>
      <c r="E19" s="175"/>
      <c r="F19" s="175"/>
      <c r="G19" s="175"/>
    </row>
    <row r="20" ht="6.75" customHeight="1"/>
    <row r="21" ht="6.75" customHeight="1"/>
    <row r="22" ht="6.75" customHeight="1"/>
    <row r="23" ht="6.75" customHeight="1"/>
    <row r="24" spans="2:7" ht="6.75" customHeight="1">
      <c r="B24" s="19"/>
      <c r="C24" s="19"/>
      <c r="D24" s="19"/>
      <c r="E24" s="19"/>
      <c r="F24" s="19"/>
      <c r="G24" s="19"/>
    </row>
    <row r="25" spans="2:7" ht="15.75" customHeight="1">
      <c r="B25" s="175"/>
      <c r="C25" s="175"/>
      <c r="D25" s="175"/>
      <c r="E25" s="175"/>
      <c r="F25" s="175"/>
      <c r="G25" s="175"/>
    </row>
    <row r="26" ht="15.75" customHeight="1" thickBot="1"/>
    <row r="27" spans="2:7" ht="15.75" customHeight="1">
      <c r="B27" s="188"/>
      <c r="C27" s="189"/>
      <c r="D27" s="189"/>
      <c r="E27" s="189"/>
      <c r="F27" s="189"/>
      <c r="G27" s="262"/>
    </row>
    <row r="28" spans="2:7" ht="12" customHeight="1">
      <c r="B28" s="190"/>
      <c r="C28" s="191"/>
      <c r="D28" s="191"/>
      <c r="E28" s="191"/>
      <c r="F28" s="191"/>
      <c r="G28" s="263"/>
    </row>
    <row r="29" spans="2:7" ht="15.75" customHeight="1" thickBot="1">
      <c r="B29" s="192"/>
      <c r="C29" s="193"/>
      <c r="D29" s="193"/>
      <c r="E29" s="193"/>
      <c r="F29" s="193"/>
      <c r="G29" s="256"/>
    </row>
    <row r="30" spans="4:7" ht="33" customHeight="1">
      <c r="D30" s="22" t="s">
        <v>12</v>
      </c>
      <c r="E30" s="22">
        <v>2012</v>
      </c>
      <c r="F30" s="22">
        <v>2013</v>
      </c>
      <c r="G30" s="22">
        <v>2014</v>
      </c>
    </row>
    <row r="31" spans="2:7" ht="19.5" customHeight="1">
      <c r="B31" s="3">
        <v>1</v>
      </c>
      <c r="C31" s="2" t="s">
        <v>8</v>
      </c>
      <c r="D31" s="123">
        <v>1</v>
      </c>
      <c r="E31" s="124">
        <v>54029</v>
      </c>
      <c r="F31" s="124">
        <v>54029</v>
      </c>
      <c r="G31" s="124">
        <v>54029</v>
      </c>
    </row>
    <row r="32" spans="2:9" ht="12.75">
      <c r="B32" s="3">
        <v>2</v>
      </c>
      <c r="C32" s="2" t="s">
        <v>9</v>
      </c>
      <c r="D32" s="2"/>
      <c r="E32" s="137">
        <v>100000</v>
      </c>
      <c r="F32" s="137">
        <v>100000</v>
      </c>
      <c r="G32" s="137">
        <v>100000</v>
      </c>
      <c r="H32" s="162"/>
      <c r="I32" s="6"/>
    </row>
    <row r="33" spans="2:7" ht="12.75">
      <c r="B33" s="3">
        <v>3</v>
      </c>
      <c r="C33" s="2" t="s">
        <v>33</v>
      </c>
      <c r="D33" s="2"/>
      <c r="E33" s="130"/>
      <c r="F33" s="130"/>
      <c r="G33" s="130"/>
    </row>
    <row r="34" spans="2:7" ht="12.75">
      <c r="B34" s="3">
        <v>4</v>
      </c>
      <c r="C34" s="2" t="s">
        <v>10</v>
      </c>
      <c r="D34" s="2"/>
      <c r="E34" s="130">
        <v>200000</v>
      </c>
      <c r="F34" s="130">
        <v>200000</v>
      </c>
      <c r="G34" s="130">
        <v>200000</v>
      </c>
    </row>
    <row r="35" spans="2:7" ht="12.75">
      <c r="B35" s="3">
        <v>5</v>
      </c>
      <c r="C35" s="2" t="s">
        <v>11</v>
      </c>
      <c r="D35" s="2"/>
      <c r="E35" s="130">
        <v>750000</v>
      </c>
      <c r="F35" s="130">
        <v>750000</v>
      </c>
      <c r="G35" s="130">
        <v>750000</v>
      </c>
    </row>
    <row r="36" spans="2:7" ht="12.75">
      <c r="B36" s="21"/>
      <c r="C36" s="22" t="s">
        <v>34</v>
      </c>
      <c r="D36" s="22"/>
      <c r="E36" s="23">
        <f>SUM(E31:E35)</f>
        <v>1104029</v>
      </c>
      <c r="F36" s="23">
        <f>SUM(F31:F35)</f>
        <v>1104029</v>
      </c>
      <c r="G36" s="23">
        <f>SUM(G31:G35)</f>
        <v>1104029</v>
      </c>
    </row>
    <row r="38" ht="12.75">
      <c r="B38" s="4"/>
    </row>
    <row r="39" spans="2:7" ht="12.75">
      <c r="B39" s="194" t="s">
        <v>63</v>
      </c>
      <c r="C39" s="195"/>
      <c r="D39" s="195"/>
      <c r="E39" s="195"/>
      <c r="F39" s="195"/>
      <c r="G39" s="246"/>
    </row>
    <row r="40" spans="2:7" ht="12.75">
      <c r="B40" s="196"/>
      <c r="C40" s="197"/>
      <c r="D40" s="197"/>
      <c r="E40" s="197"/>
      <c r="F40" s="197"/>
      <c r="G40" s="251"/>
    </row>
    <row r="41" spans="2:7" ht="12.75">
      <c r="B41" s="198"/>
      <c r="C41" s="199"/>
      <c r="D41" s="199"/>
      <c r="E41" s="199"/>
      <c r="F41" s="199"/>
      <c r="G41" s="252"/>
    </row>
    <row r="42" spans="2:7" ht="12.75">
      <c r="B42" s="200"/>
      <c r="C42" s="201"/>
      <c r="D42" s="201"/>
      <c r="E42" s="201"/>
      <c r="F42" s="201"/>
      <c r="G42" s="253"/>
    </row>
    <row r="45" spans="2:7" ht="12.75">
      <c r="B45" s="194" t="s">
        <v>14</v>
      </c>
      <c r="C45" s="195"/>
      <c r="D45" s="195"/>
      <c r="E45" s="195"/>
      <c r="F45" s="195"/>
      <c r="G45" s="246"/>
    </row>
    <row r="46" spans="2:7" ht="18.75" customHeight="1">
      <c r="B46" s="196"/>
      <c r="C46" s="197"/>
      <c r="D46" s="197"/>
      <c r="E46" s="197"/>
      <c r="F46" s="197"/>
      <c r="G46" s="251"/>
    </row>
    <row r="47" spans="2:7" ht="12.75">
      <c r="B47" s="198"/>
      <c r="C47" s="199"/>
      <c r="D47" s="199"/>
      <c r="E47" s="199"/>
      <c r="F47" s="199"/>
      <c r="G47" s="252"/>
    </row>
    <row r="48" spans="2:7" ht="1.5" customHeight="1">
      <c r="B48" s="198"/>
      <c r="C48" s="199"/>
      <c r="D48" s="199"/>
      <c r="E48" s="199"/>
      <c r="F48" s="199"/>
      <c r="G48" s="252"/>
    </row>
    <row r="49" spans="2:7" ht="12.75">
      <c r="B49" s="200"/>
      <c r="C49" s="201"/>
      <c r="D49" s="201"/>
      <c r="E49" s="201"/>
      <c r="F49" s="201"/>
      <c r="G49" s="253"/>
    </row>
  </sheetData>
  <sheetProtection/>
  <mergeCells count="13">
    <mergeCell ref="B13:G13"/>
    <mergeCell ref="F3:G3"/>
    <mergeCell ref="B19:G19"/>
    <mergeCell ref="B25:G25"/>
    <mergeCell ref="B10:G11"/>
    <mergeCell ref="B27:G29"/>
    <mergeCell ref="B45:G45"/>
    <mergeCell ref="B46:G49"/>
    <mergeCell ref="B2:G2"/>
    <mergeCell ref="B6:G6"/>
    <mergeCell ref="B39:G39"/>
    <mergeCell ref="B40:G42"/>
    <mergeCell ref="B9:G9"/>
  </mergeCells>
  <printOptions/>
  <pageMargins left="0.75" right="0.75" top="0.4" bottom="0.37" header="0.31" footer="0.34"/>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indexed="27"/>
  </sheetPr>
  <dimension ref="B2:K44"/>
  <sheetViews>
    <sheetView zoomScalePageLayoutView="0" workbookViewId="0" topLeftCell="A1">
      <selection activeCell="I15" sqref="I15"/>
    </sheetView>
  </sheetViews>
  <sheetFormatPr defaultColWidth="9.140625" defaultRowHeight="12.75"/>
  <cols>
    <col min="1" max="1" width="0.5625" style="0" customWidth="1"/>
    <col min="2" max="2" width="11.8515625" style="0" customWidth="1"/>
    <col min="3" max="3" width="28.7109375" style="0" customWidth="1"/>
    <col min="4" max="4" width="11.28125" style="0" customWidth="1"/>
    <col min="5" max="5" width="10.8515625" style="0" customWidth="1"/>
    <col min="6" max="6" width="11.7109375" style="0" customWidth="1"/>
    <col min="7" max="7" width="13.28125" style="0" customWidth="1"/>
    <col min="9" max="11" width="11.28125" style="0" bestFit="1" customWidth="1"/>
  </cols>
  <sheetData>
    <row r="2" spans="2:7" ht="15.75">
      <c r="B2" s="202" t="s">
        <v>52</v>
      </c>
      <c r="C2" s="202"/>
      <c r="D2" s="202"/>
      <c r="E2" s="202"/>
      <c r="F2" s="202"/>
      <c r="G2" s="202"/>
    </row>
    <row r="3" spans="5:7" ht="12.75">
      <c r="E3" s="90" t="s">
        <v>104</v>
      </c>
      <c r="F3" s="207" t="s">
        <v>156</v>
      </c>
      <c r="G3" s="207"/>
    </row>
    <row r="4" ht="2.25" customHeight="1" thickBot="1"/>
    <row r="5" ht="13.5" hidden="1" thickBot="1"/>
    <row r="6" spans="2:7" ht="54.75" customHeight="1" thickBot="1">
      <c r="B6" s="205" t="s">
        <v>87</v>
      </c>
      <c r="C6" s="206"/>
      <c r="D6" s="206"/>
      <c r="E6" s="206"/>
      <c r="F6" s="206"/>
      <c r="G6" s="270"/>
    </row>
    <row r="8" ht="6" customHeight="1"/>
    <row r="9" spans="2:7" ht="12.75">
      <c r="B9" s="175" t="s">
        <v>53</v>
      </c>
      <c r="C9" s="175"/>
      <c r="D9" s="175"/>
      <c r="E9" s="175"/>
      <c r="F9" s="175"/>
      <c r="G9" s="175"/>
    </row>
    <row r="10" ht="13.5" thickBot="1"/>
    <row r="11" spans="2:7" ht="36.75" customHeight="1" thickBot="1">
      <c r="B11" s="205" t="s">
        <v>165</v>
      </c>
      <c r="C11" s="206"/>
      <c r="D11" s="206"/>
      <c r="E11" s="206"/>
      <c r="F11" s="206"/>
      <c r="G11" s="270"/>
    </row>
    <row r="13" spans="2:7" ht="12.75">
      <c r="B13" s="175" t="s">
        <v>54</v>
      </c>
      <c r="C13" s="175"/>
      <c r="D13" s="175"/>
      <c r="E13" s="175"/>
      <c r="F13" s="175"/>
      <c r="G13" s="175"/>
    </row>
    <row r="14" ht="13.5" thickBot="1"/>
    <row r="15" spans="2:7" ht="12.75">
      <c r="B15" s="176" t="s">
        <v>88</v>
      </c>
      <c r="C15" s="177"/>
      <c r="D15" s="177"/>
      <c r="E15" s="177"/>
      <c r="F15" s="177"/>
      <c r="G15" s="267"/>
    </row>
    <row r="16" spans="2:7" ht="16.5" customHeight="1">
      <c r="B16" s="178"/>
      <c r="C16" s="179"/>
      <c r="D16" s="179"/>
      <c r="E16" s="179"/>
      <c r="F16" s="179"/>
      <c r="G16" s="268"/>
    </row>
    <row r="17" spans="2:7" ht="15.75" customHeight="1" thickBot="1">
      <c r="B17" s="180"/>
      <c r="C17" s="181"/>
      <c r="D17" s="181"/>
      <c r="E17" s="181"/>
      <c r="F17" s="181"/>
      <c r="G17" s="269"/>
    </row>
    <row r="18" spans="2:7" ht="12.75">
      <c r="B18" s="19"/>
      <c r="C18" s="19"/>
      <c r="D18" s="19"/>
      <c r="E18" s="19"/>
      <c r="F18" s="19"/>
      <c r="G18" s="19"/>
    </row>
    <row r="19" spans="2:7" ht="12.75">
      <c r="B19" s="19"/>
      <c r="C19" s="19"/>
      <c r="D19" s="19"/>
      <c r="E19" s="19"/>
      <c r="F19" s="19"/>
      <c r="G19" s="19"/>
    </row>
    <row r="20" spans="4:7" ht="12.75">
      <c r="D20" s="22" t="s">
        <v>12</v>
      </c>
      <c r="E20" s="22">
        <v>2012</v>
      </c>
      <c r="F20" s="22">
        <v>2013</v>
      </c>
      <c r="G20" s="22">
        <v>2014</v>
      </c>
    </row>
    <row r="21" spans="2:7" ht="12.75">
      <c r="B21" s="3">
        <v>1</v>
      </c>
      <c r="C21" s="2" t="s">
        <v>8</v>
      </c>
      <c r="D21" s="123">
        <v>12</v>
      </c>
      <c r="E21" s="124">
        <v>48006</v>
      </c>
      <c r="F21" s="124">
        <v>48006</v>
      </c>
      <c r="G21" s="124">
        <v>48006</v>
      </c>
    </row>
    <row r="22" spans="2:11" ht="12.75">
      <c r="B22" s="3">
        <v>2</v>
      </c>
      <c r="C22" s="2" t="s">
        <v>9</v>
      </c>
      <c r="D22" s="2"/>
      <c r="E22" s="122">
        <v>14000</v>
      </c>
      <c r="F22" s="122">
        <v>14000</v>
      </c>
      <c r="G22" s="122">
        <v>14000</v>
      </c>
      <c r="I22" s="48"/>
      <c r="J22" s="48"/>
      <c r="K22" s="48"/>
    </row>
    <row r="23" spans="2:11" ht="12.75">
      <c r="B23" s="3">
        <v>3</v>
      </c>
      <c r="C23" s="2" t="s">
        <v>33</v>
      </c>
      <c r="D23" s="2"/>
      <c r="E23" s="27"/>
      <c r="F23" s="27"/>
      <c r="G23" s="27"/>
      <c r="I23" s="48"/>
      <c r="J23" s="48"/>
      <c r="K23" s="48"/>
    </row>
    <row r="24" spans="2:11" ht="12.75">
      <c r="B24" s="3">
        <v>4</v>
      </c>
      <c r="C24" s="2" t="s">
        <v>103</v>
      </c>
      <c r="D24" s="2"/>
      <c r="E24" s="27"/>
      <c r="F24" s="27"/>
      <c r="G24" s="27"/>
      <c r="I24" s="48"/>
      <c r="J24" s="48"/>
      <c r="K24" s="48"/>
    </row>
    <row r="25" spans="2:11" ht="12.75">
      <c r="B25" s="3">
        <v>5</v>
      </c>
      <c r="C25" s="2" t="s">
        <v>11</v>
      </c>
      <c r="D25" s="2"/>
      <c r="E25" s="26">
        <v>480000</v>
      </c>
      <c r="F25" s="26">
        <v>500000</v>
      </c>
      <c r="G25" s="26">
        <v>590000</v>
      </c>
      <c r="I25" s="48"/>
      <c r="J25" s="48"/>
      <c r="K25" s="48"/>
    </row>
    <row r="26" spans="2:11" ht="12.75">
      <c r="B26" s="21"/>
      <c r="C26" s="22" t="s">
        <v>34</v>
      </c>
      <c r="D26" s="22"/>
      <c r="E26" s="23">
        <f>SUM(E21:E25)</f>
        <v>542006</v>
      </c>
      <c r="F26" s="23">
        <f>SUM(F21:F25)</f>
        <v>562006</v>
      </c>
      <c r="G26" s="23">
        <f>SUM(G21:G25)</f>
        <v>652006</v>
      </c>
      <c r="I26" s="48"/>
      <c r="J26" s="48"/>
      <c r="K26" s="48"/>
    </row>
    <row r="27" spans="9:11" ht="12.75">
      <c r="I27" s="50"/>
      <c r="J27" s="50"/>
      <c r="K27" s="50"/>
    </row>
    <row r="28" ht="11.25" customHeight="1">
      <c r="B28" s="4"/>
    </row>
    <row r="29" spans="2:7" ht="23.25" customHeight="1" thickBot="1">
      <c r="B29" s="264" t="s">
        <v>63</v>
      </c>
      <c r="C29" s="265"/>
      <c r="D29" s="265"/>
      <c r="E29" s="265"/>
      <c r="F29" s="265"/>
      <c r="G29" s="266"/>
    </row>
    <row r="30" spans="2:7" ht="6.75" customHeight="1">
      <c r="B30" s="208" t="s">
        <v>89</v>
      </c>
      <c r="C30" s="209"/>
      <c r="D30" s="209"/>
      <c r="E30" s="209"/>
      <c r="F30" s="209"/>
      <c r="G30" s="210"/>
    </row>
    <row r="31" spans="2:7" ht="7.5" customHeight="1">
      <c r="B31" s="211"/>
      <c r="C31" s="212"/>
      <c r="D31" s="212"/>
      <c r="E31" s="212"/>
      <c r="F31" s="212"/>
      <c r="G31" s="213"/>
    </row>
    <row r="32" spans="2:7" ht="7.5" customHeight="1">
      <c r="B32" s="211"/>
      <c r="C32" s="212"/>
      <c r="D32" s="212"/>
      <c r="E32" s="212"/>
      <c r="F32" s="212"/>
      <c r="G32" s="213"/>
    </row>
    <row r="33" spans="2:7" ht="8.25" customHeight="1">
      <c r="B33" s="211"/>
      <c r="C33" s="212"/>
      <c r="D33" s="212"/>
      <c r="E33" s="212"/>
      <c r="F33" s="212"/>
      <c r="G33" s="213"/>
    </row>
    <row r="34" spans="2:7" ht="3" customHeight="1" hidden="1">
      <c r="B34" s="211"/>
      <c r="C34" s="212"/>
      <c r="D34" s="212"/>
      <c r="E34" s="212"/>
      <c r="F34" s="212"/>
      <c r="G34" s="213"/>
    </row>
    <row r="35" spans="2:7" ht="13.5" thickBot="1">
      <c r="B35" s="214"/>
      <c r="C35" s="215"/>
      <c r="D35" s="215"/>
      <c r="E35" s="215"/>
      <c r="F35" s="215"/>
      <c r="G35" s="216"/>
    </row>
    <row r="37" ht="1.5" customHeight="1"/>
    <row r="38" spans="2:7" ht="17.25" customHeight="1" thickBot="1">
      <c r="B38" s="264" t="s">
        <v>14</v>
      </c>
      <c r="C38" s="265"/>
      <c r="D38" s="265"/>
      <c r="E38" s="265"/>
      <c r="F38" s="265"/>
      <c r="G38" s="266"/>
    </row>
    <row r="39" spans="2:7" ht="12" customHeight="1">
      <c r="B39" s="208" t="s">
        <v>90</v>
      </c>
      <c r="C39" s="209"/>
      <c r="D39" s="209"/>
      <c r="E39" s="209"/>
      <c r="F39" s="209"/>
      <c r="G39" s="210"/>
    </row>
    <row r="40" spans="2:7" ht="12.75" hidden="1">
      <c r="B40" s="211"/>
      <c r="C40" s="212"/>
      <c r="D40" s="212"/>
      <c r="E40" s="212"/>
      <c r="F40" s="212"/>
      <c r="G40" s="213"/>
    </row>
    <row r="41" spans="2:7" ht="12.75">
      <c r="B41" s="211"/>
      <c r="C41" s="212"/>
      <c r="D41" s="212"/>
      <c r="E41" s="212"/>
      <c r="F41" s="212"/>
      <c r="G41" s="213"/>
    </row>
    <row r="42" spans="2:7" ht="3" customHeight="1" hidden="1">
      <c r="B42" s="211"/>
      <c r="C42" s="212"/>
      <c r="D42" s="212"/>
      <c r="E42" s="212"/>
      <c r="F42" s="212"/>
      <c r="G42" s="213"/>
    </row>
    <row r="43" spans="2:7" ht="12.75" hidden="1">
      <c r="B43" s="211"/>
      <c r="C43" s="212"/>
      <c r="D43" s="212"/>
      <c r="E43" s="212"/>
      <c r="F43" s="212"/>
      <c r="G43" s="213"/>
    </row>
    <row r="44" spans="2:7" ht="13.5" thickBot="1">
      <c r="B44" s="214"/>
      <c r="C44" s="215"/>
      <c r="D44" s="215"/>
      <c r="E44" s="215"/>
      <c r="F44" s="215"/>
      <c r="G44" s="216"/>
    </row>
  </sheetData>
  <sheetProtection/>
  <mergeCells count="11">
    <mergeCell ref="B2:G2"/>
    <mergeCell ref="B6:G6"/>
    <mergeCell ref="B9:G9"/>
    <mergeCell ref="B11:G11"/>
    <mergeCell ref="F3:G3"/>
    <mergeCell ref="B39:G44"/>
    <mergeCell ref="B38:G38"/>
    <mergeCell ref="B29:G29"/>
    <mergeCell ref="B13:G13"/>
    <mergeCell ref="B15:G17"/>
    <mergeCell ref="B30:G35"/>
  </mergeCells>
  <printOptions/>
  <pageMargins left="0.75" right="0.75" top="0.38" bottom="0.35" header="0.28" footer="0.31"/>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indexed="42"/>
  </sheetPr>
  <dimension ref="B2:K59"/>
  <sheetViews>
    <sheetView zoomScalePageLayoutView="0" workbookViewId="0" topLeftCell="A1">
      <selection activeCell="H9" sqref="H9"/>
    </sheetView>
  </sheetViews>
  <sheetFormatPr defaultColWidth="9.140625" defaultRowHeight="12.75"/>
  <cols>
    <col min="1" max="1" width="0.5625" style="0" customWidth="1"/>
    <col min="2" max="2" width="11.8515625" style="0" customWidth="1"/>
    <col min="3" max="3" width="28.7109375" style="0" customWidth="1"/>
    <col min="4" max="4" width="11.28125" style="0" customWidth="1"/>
    <col min="5" max="5" width="9.8515625" style="0" customWidth="1"/>
    <col min="6" max="6" width="11.7109375" style="0" customWidth="1"/>
    <col min="7" max="7" width="12.00390625" style="0" customWidth="1"/>
  </cols>
  <sheetData>
    <row r="2" spans="2:7" ht="15.75">
      <c r="B2" s="202" t="s">
        <v>0</v>
      </c>
      <c r="C2" s="202"/>
      <c r="D2" s="202"/>
      <c r="E2" s="202"/>
      <c r="F2" s="202"/>
      <c r="G2" s="202"/>
    </row>
    <row r="4" spans="5:7" ht="12.75">
      <c r="E4" t="s">
        <v>104</v>
      </c>
      <c r="F4" s="207" t="s">
        <v>218</v>
      </c>
      <c r="G4" s="207"/>
    </row>
    <row r="6" spans="2:7" ht="81" customHeight="1">
      <c r="B6" s="232" t="s">
        <v>15</v>
      </c>
      <c r="C6" s="233"/>
      <c r="D6" s="233"/>
      <c r="E6" s="233"/>
      <c r="F6" s="233"/>
      <c r="G6" s="234"/>
    </row>
    <row r="9" spans="2:7" ht="13.5" thickBot="1">
      <c r="B9" s="231" t="s">
        <v>1</v>
      </c>
      <c r="C9" s="231"/>
      <c r="D9" s="231"/>
      <c r="E9" s="231"/>
      <c r="F9" s="231"/>
      <c r="G9" s="231"/>
    </row>
    <row r="10" spans="2:7" ht="12.75">
      <c r="B10" s="271" t="s">
        <v>79</v>
      </c>
      <c r="C10" s="272"/>
      <c r="D10" s="272"/>
      <c r="E10" s="272"/>
      <c r="F10" s="272"/>
      <c r="G10" s="273"/>
    </row>
    <row r="11" spans="2:7" ht="12.75">
      <c r="B11" s="274"/>
      <c r="C11" s="275"/>
      <c r="D11" s="275"/>
      <c r="E11" s="275"/>
      <c r="F11" s="275"/>
      <c r="G11" s="276"/>
    </row>
    <row r="12" spans="2:7" ht="12.75">
      <c r="B12" s="274"/>
      <c r="C12" s="275"/>
      <c r="D12" s="275"/>
      <c r="E12" s="275"/>
      <c r="F12" s="275"/>
      <c r="G12" s="276"/>
    </row>
    <row r="13" spans="2:7" ht="0.75" customHeight="1" thickBot="1">
      <c r="B13" s="277"/>
      <c r="C13" s="278"/>
      <c r="D13" s="278"/>
      <c r="E13" s="278"/>
      <c r="F13" s="278"/>
      <c r="G13" s="279"/>
    </row>
    <row r="14" spans="2:7" ht="13.5" thickBot="1">
      <c r="B14" s="231" t="s">
        <v>2</v>
      </c>
      <c r="C14" s="231"/>
      <c r="D14" s="231"/>
      <c r="E14" s="231"/>
      <c r="F14" s="231"/>
      <c r="G14" s="231"/>
    </row>
    <row r="15" spans="2:7" ht="12.75">
      <c r="B15" s="271" t="s">
        <v>80</v>
      </c>
      <c r="C15" s="272"/>
      <c r="D15" s="272"/>
      <c r="E15" s="272"/>
      <c r="F15" s="272"/>
      <c r="G15" s="273"/>
    </row>
    <row r="16" spans="2:7" ht="12.75">
      <c r="B16" s="274"/>
      <c r="C16" s="275"/>
      <c r="D16" s="275"/>
      <c r="E16" s="275"/>
      <c r="F16" s="275"/>
      <c r="G16" s="276"/>
    </row>
    <row r="17" spans="2:7" ht="5.25" customHeight="1">
      <c r="B17" s="274"/>
      <c r="C17" s="275"/>
      <c r="D17" s="275"/>
      <c r="E17" s="275"/>
      <c r="F17" s="275"/>
      <c r="G17" s="276"/>
    </row>
    <row r="18" spans="2:7" ht="7.5" customHeight="1" hidden="1" thickBot="1">
      <c r="B18" s="277"/>
      <c r="C18" s="278"/>
      <c r="D18" s="278"/>
      <c r="E18" s="278"/>
      <c r="F18" s="278"/>
      <c r="G18" s="279"/>
    </row>
    <row r="19" spans="2:7" ht="13.5" thickBot="1">
      <c r="B19" s="231" t="s">
        <v>3</v>
      </c>
      <c r="C19" s="231"/>
      <c r="D19" s="231"/>
      <c r="E19" s="231"/>
      <c r="F19" s="231"/>
      <c r="G19" s="231"/>
    </row>
    <row r="20" spans="2:7" ht="12.75">
      <c r="B20" s="271" t="s">
        <v>81</v>
      </c>
      <c r="C20" s="272"/>
      <c r="D20" s="272"/>
      <c r="E20" s="272"/>
      <c r="F20" s="272"/>
      <c r="G20" s="273"/>
    </row>
    <row r="21" spans="2:7" ht="12.75">
      <c r="B21" s="274"/>
      <c r="C21" s="275"/>
      <c r="D21" s="275"/>
      <c r="E21" s="275"/>
      <c r="F21" s="275"/>
      <c r="G21" s="276"/>
    </row>
    <row r="22" spans="2:7" ht="12" customHeight="1">
      <c r="B22" s="274"/>
      <c r="C22" s="275"/>
      <c r="D22" s="275"/>
      <c r="E22" s="275"/>
      <c r="F22" s="275"/>
      <c r="G22" s="276"/>
    </row>
    <row r="23" spans="2:7" ht="13.5" hidden="1" thickBot="1">
      <c r="B23" s="277"/>
      <c r="C23" s="278"/>
      <c r="D23" s="278"/>
      <c r="E23" s="278"/>
      <c r="F23" s="278"/>
      <c r="G23" s="279"/>
    </row>
    <row r="24" spans="2:7" ht="13.5" thickBot="1">
      <c r="B24" s="231" t="s">
        <v>4</v>
      </c>
      <c r="C24" s="231"/>
      <c r="D24" s="231"/>
      <c r="E24" s="231"/>
      <c r="F24" s="231"/>
      <c r="G24" s="231"/>
    </row>
    <row r="25" spans="2:7" ht="12.75">
      <c r="B25" s="271" t="s">
        <v>82</v>
      </c>
      <c r="C25" s="272"/>
      <c r="D25" s="272"/>
      <c r="E25" s="272"/>
      <c r="F25" s="272"/>
      <c r="G25" s="273"/>
    </row>
    <row r="26" spans="2:7" ht="12.75">
      <c r="B26" s="274"/>
      <c r="C26" s="275"/>
      <c r="D26" s="275"/>
      <c r="E26" s="275"/>
      <c r="F26" s="275"/>
      <c r="G26" s="276"/>
    </row>
    <row r="27" spans="2:7" ht="12.75">
      <c r="B27" s="274"/>
      <c r="C27" s="275"/>
      <c r="D27" s="275"/>
      <c r="E27" s="275"/>
      <c r="F27" s="275"/>
      <c r="G27" s="276"/>
    </row>
    <row r="28" spans="2:7" ht="4.5" customHeight="1" thickBot="1">
      <c r="B28" s="277"/>
      <c r="C28" s="278"/>
      <c r="D28" s="278"/>
      <c r="E28" s="278"/>
      <c r="F28" s="278"/>
      <c r="G28" s="279"/>
    </row>
    <row r="29" spans="2:7" ht="13.5" thickBot="1">
      <c r="B29" s="231" t="s">
        <v>5</v>
      </c>
      <c r="C29" s="231"/>
      <c r="D29" s="231"/>
      <c r="E29" s="231"/>
      <c r="F29" s="231"/>
      <c r="G29" s="231"/>
    </row>
    <row r="30" spans="2:7" ht="12.75">
      <c r="B30" s="271" t="s">
        <v>83</v>
      </c>
      <c r="C30" s="272"/>
      <c r="D30" s="272"/>
      <c r="E30" s="272"/>
      <c r="F30" s="272"/>
      <c r="G30" s="273"/>
    </row>
    <row r="31" spans="2:7" ht="12.75">
      <c r="B31" s="274"/>
      <c r="C31" s="275"/>
      <c r="D31" s="275"/>
      <c r="E31" s="275"/>
      <c r="F31" s="275"/>
      <c r="G31" s="276"/>
    </row>
    <row r="32" spans="2:7" ht="9" customHeight="1">
      <c r="B32" s="274"/>
      <c r="C32" s="275"/>
      <c r="D32" s="275"/>
      <c r="E32" s="275"/>
      <c r="F32" s="275"/>
      <c r="G32" s="276"/>
    </row>
    <row r="33" spans="2:7" ht="13.5" hidden="1" thickBot="1">
      <c r="B33" s="277"/>
      <c r="C33" s="278"/>
      <c r="D33" s="278"/>
      <c r="E33" s="278"/>
      <c r="F33" s="278"/>
      <c r="G33" s="279"/>
    </row>
    <row r="34" spans="2:7" ht="13.5" thickBot="1">
      <c r="B34" s="231" t="s">
        <v>6</v>
      </c>
      <c r="C34" s="231"/>
      <c r="D34" s="231"/>
      <c r="E34" s="231"/>
      <c r="F34" s="231"/>
      <c r="G34" s="231"/>
    </row>
    <row r="35" spans="2:7" ht="12.75">
      <c r="B35" s="271" t="s">
        <v>84</v>
      </c>
      <c r="C35" s="272"/>
      <c r="D35" s="272"/>
      <c r="E35" s="272"/>
      <c r="F35" s="272"/>
      <c r="G35" s="273"/>
    </row>
    <row r="36" spans="2:7" ht="12.75">
      <c r="B36" s="274"/>
      <c r="C36" s="275"/>
      <c r="D36" s="275"/>
      <c r="E36" s="275"/>
      <c r="F36" s="275"/>
      <c r="G36" s="276"/>
    </row>
    <row r="37" spans="2:7" ht="12" customHeight="1">
      <c r="B37" s="274"/>
      <c r="C37" s="275"/>
      <c r="D37" s="275"/>
      <c r="E37" s="275"/>
      <c r="F37" s="275"/>
      <c r="G37" s="276"/>
    </row>
    <row r="38" spans="2:7" ht="13.5" hidden="1" thickBot="1">
      <c r="B38" s="277"/>
      <c r="C38" s="278"/>
      <c r="D38" s="278"/>
      <c r="E38" s="278"/>
      <c r="F38" s="278"/>
      <c r="G38" s="279"/>
    </row>
    <row r="39" spans="2:7" ht="12.75">
      <c r="B39" s="6"/>
      <c r="C39" s="6"/>
      <c r="D39" s="6"/>
      <c r="E39" s="6"/>
      <c r="F39" s="6"/>
      <c r="G39" s="6"/>
    </row>
    <row r="40" spans="4:7" ht="12.75">
      <c r="D40" s="22" t="s">
        <v>12</v>
      </c>
      <c r="E40" s="22">
        <v>2011</v>
      </c>
      <c r="F40" s="22">
        <v>2012</v>
      </c>
      <c r="G40" s="22">
        <v>2013</v>
      </c>
    </row>
    <row r="41" spans="2:11" ht="12.75">
      <c r="B41" s="3">
        <v>1</v>
      </c>
      <c r="C41" s="2" t="s">
        <v>8</v>
      </c>
      <c r="D41" s="123">
        <v>31</v>
      </c>
      <c r="E41" s="124">
        <v>129560</v>
      </c>
      <c r="F41" s="124">
        <v>129560</v>
      </c>
      <c r="G41" s="124">
        <v>129560</v>
      </c>
      <c r="I41" s="48"/>
      <c r="J41" s="48"/>
      <c r="K41" s="48"/>
    </row>
    <row r="42" spans="2:11" ht="12.75">
      <c r="B42" s="3">
        <v>2</v>
      </c>
      <c r="C42" s="2" t="s">
        <v>9</v>
      </c>
      <c r="D42" s="2"/>
      <c r="E42" s="122">
        <v>20827</v>
      </c>
      <c r="F42" s="122">
        <v>20827</v>
      </c>
      <c r="G42" s="122">
        <v>20827</v>
      </c>
      <c r="I42" s="48"/>
      <c r="J42" s="48"/>
      <c r="K42" s="48"/>
    </row>
    <row r="43" spans="2:11" ht="12.75">
      <c r="B43" s="3">
        <v>3</v>
      </c>
      <c r="C43" s="2" t="s">
        <v>33</v>
      </c>
      <c r="D43" s="2"/>
      <c r="E43" s="20"/>
      <c r="F43" s="20"/>
      <c r="G43" s="20"/>
      <c r="I43" s="48"/>
      <c r="J43" s="48"/>
      <c r="K43" s="48"/>
    </row>
    <row r="44" spans="2:11" ht="12.75">
      <c r="B44" s="3">
        <v>4</v>
      </c>
      <c r="C44" s="2" t="s">
        <v>103</v>
      </c>
      <c r="D44" s="2"/>
      <c r="E44" s="20"/>
      <c r="F44" s="20"/>
      <c r="G44" s="20"/>
      <c r="I44" s="48"/>
      <c r="J44" s="48"/>
      <c r="K44" s="48"/>
    </row>
    <row r="45" spans="2:11" ht="12.75">
      <c r="B45" s="3">
        <v>5</v>
      </c>
      <c r="C45" s="2" t="s">
        <v>11</v>
      </c>
      <c r="D45" s="2"/>
      <c r="E45" s="20"/>
      <c r="F45" s="20"/>
      <c r="G45" s="20"/>
      <c r="I45" s="48"/>
      <c r="J45" s="48"/>
      <c r="K45" s="48"/>
    </row>
    <row r="46" spans="2:11" ht="12.75">
      <c r="B46" s="21"/>
      <c r="C46" s="22" t="s">
        <v>34</v>
      </c>
      <c r="D46" s="22"/>
      <c r="E46" s="23">
        <f>SUM(E41:E45)</f>
        <v>150387</v>
      </c>
      <c r="F46" s="23">
        <f>SUM(F41:F45)</f>
        <v>150387</v>
      </c>
      <c r="G46" s="23">
        <f>SUM(G41:G45)</f>
        <v>150387</v>
      </c>
      <c r="I46" s="50"/>
      <c r="J46" s="50"/>
      <c r="K46" s="50"/>
    </row>
    <row r="47" spans="9:11" ht="12.75">
      <c r="I47" s="49"/>
      <c r="J47" s="49"/>
      <c r="K47" s="49"/>
    </row>
    <row r="50" ht="12.75">
      <c r="B50" s="4" t="s">
        <v>13</v>
      </c>
    </row>
    <row r="51" spans="2:7" ht="13.5" thickBot="1">
      <c r="B51" s="264" t="s">
        <v>63</v>
      </c>
      <c r="C51" s="265"/>
      <c r="D51" s="265"/>
      <c r="E51" s="265"/>
      <c r="F51" s="265"/>
      <c r="G51" s="266"/>
    </row>
    <row r="52" spans="2:7" ht="12.75">
      <c r="B52" s="271" t="s">
        <v>166</v>
      </c>
      <c r="C52" s="272"/>
      <c r="D52" s="272"/>
      <c r="E52" s="272"/>
      <c r="F52" s="272"/>
      <c r="G52" s="273"/>
    </row>
    <row r="53" spans="2:7" ht="12.75">
      <c r="B53" s="274"/>
      <c r="C53" s="275"/>
      <c r="D53" s="275"/>
      <c r="E53" s="275"/>
      <c r="F53" s="275"/>
      <c r="G53" s="276"/>
    </row>
    <row r="54" spans="2:7" ht="13.5" thickBot="1">
      <c r="B54" s="277"/>
      <c r="C54" s="278"/>
      <c r="D54" s="278"/>
      <c r="E54" s="278"/>
      <c r="F54" s="278"/>
      <c r="G54" s="279"/>
    </row>
    <row r="57" spans="2:7" ht="13.5" thickBot="1">
      <c r="B57" s="264" t="s">
        <v>14</v>
      </c>
      <c r="C57" s="265"/>
      <c r="D57" s="265"/>
      <c r="E57" s="265"/>
      <c r="F57" s="265"/>
      <c r="G57" s="266"/>
    </row>
    <row r="58" spans="2:7" ht="12.75">
      <c r="B58" s="271" t="s">
        <v>85</v>
      </c>
      <c r="C58" s="272"/>
      <c r="D58" s="272"/>
      <c r="E58" s="272"/>
      <c r="F58" s="272"/>
      <c r="G58" s="273"/>
    </row>
    <row r="59" spans="2:7" ht="29.25" customHeight="1" thickBot="1">
      <c r="B59" s="277"/>
      <c r="C59" s="278"/>
      <c r="D59" s="278"/>
      <c r="E59" s="278"/>
      <c r="F59" s="278"/>
      <c r="G59" s="279"/>
    </row>
  </sheetData>
  <sheetProtection/>
  <mergeCells count="19">
    <mergeCell ref="B20:G23"/>
    <mergeCell ref="F4:G4"/>
    <mergeCell ref="B58:G59"/>
    <mergeCell ref="B57:G57"/>
    <mergeCell ref="B19:G19"/>
    <mergeCell ref="B24:G24"/>
    <mergeCell ref="B2:G2"/>
    <mergeCell ref="B6:G6"/>
    <mergeCell ref="B9:G9"/>
    <mergeCell ref="B14:G14"/>
    <mergeCell ref="B10:G13"/>
    <mergeCell ref="B15:G18"/>
    <mergeCell ref="B25:G28"/>
    <mergeCell ref="B30:G33"/>
    <mergeCell ref="B29:G29"/>
    <mergeCell ref="B35:G38"/>
    <mergeCell ref="B34:G34"/>
    <mergeCell ref="B52:G54"/>
    <mergeCell ref="B51:G51"/>
  </mergeCells>
  <printOptions/>
  <pageMargins left="0.75" right="0.75" top="0.33" bottom="0.36" header="0.25" footer="0.2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indexed="41"/>
  </sheetPr>
  <dimension ref="B2:J53"/>
  <sheetViews>
    <sheetView zoomScalePageLayoutView="0" workbookViewId="0" topLeftCell="A13">
      <selection activeCell="E4" sqref="E4"/>
    </sheetView>
  </sheetViews>
  <sheetFormatPr defaultColWidth="9.140625" defaultRowHeight="12.75"/>
  <cols>
    <col min="1" max="1" width="0.5625" style="0" customWidth="1"/>
    <col min="2" max="2" width="11.8515625" style="0" customWidth="1"/>
    <col min="3" max="3" width="28.7109375" style="0" customWidth="1"/>
    <col min="4" max="4" width="11.28125" style="0" customWidth="1"/>
    <col min="5" max="5" width="9.8515625" style="0" customWidth="1"/>
    <col min="6" max="6" width="11.7109375" style="0" customWidth="1"/>
    <col min="7" max="7" width="13.28125" style="0" customWidth="1"/>
  </cols>
  <sheetData>
    <row r="2" spans="2:7" ht="15.75">
      <c r="B2" s="202" t="s">
        <v>26</v>
      </c>
      <c r="C2" s="202"/>
      <c r="D2" s="202"/>
      <c r="E2" s="202"/>
      <c r="F2" s="202"/>
      <c r="G2" s="202"/>
    </row>
    <row r="4" spans="5:7" ht="12.75">
      <c r="E4" s="4" t="s">
        <v>104</v>
      </c>
      <c r="F4" s="207" t="s">
        <v>182</v>
      </c>
      <c r="G4" s="207"/>
    </row>
    <row r="6" spans="2:7" ht="63.75" customHeight="1">
      <c r="B6" s="232" t="s">
        <v>31</v>
      </c>
      <c r="C6" s="233"/>
      <c r="D6" s="233"/>
      <c r="E6" s="233"/>
      <c r="F6" s="233"/>
      <c r="G6" s="234"/>
    </row>
    <row r="9" spans="2:7" ht="12.75">
      <c r="B9" s="231" t="s">
        <v>27</v>
      </c>
      <c r="C9" s="231"/>
      <c r="D9" s="231"/>
      <c r="E9" s="231"/>
      <c r="F9" s="231"/>
      <c r="G9" s="231"/>
    </row>
    <row r="11" spans="2:10" ht="12.75">
      <c r="B11" s="280" t="s">
        <v>71</v>
      </c>
      <c r="C11" s="281"/>
      <c r="D11" s="281"/>
      <c r="E11" s="281"/>
      <c r="F11" s="281"/>
      <c r="G11" s="282"/>
      <c r="J11" s="31"/>
    </row>
    <row r="12" spans="2:7" ht="12.75">
      <c r="B12" s="294"/>
      <c r="C12" s="275"/>
      <c r="D12" s="275"/>
      <c r="E12" s="275"/>
      <c r="F12" s="275"/>
      <c r="G12" s="295"/>
    </row>
    <row r="13" spans="2:7" ht="12.75">
      <c r="B13" s="283"/>
      <c r="C13" s="284"/>
      <c r="D13" s="284"/>
      <c r="E13" s="284"/>
      <c r="F13" s="284"/>
      <c r="G13" s="285"/>
    </row>
    <row r="15" spans="2:7" ht="12.75">
      <c r="B15" s="231" t="s">
        <v>28</v>
      </c>
      <c r="C15" s="231"/>
      <c r="D15" s="231"/>
      <c r="E15" s="231"/>
      <c r="F15" s="231"/>
      <c r="G15" s="231"/>
    </row>
    <row r="16" spans="2:7" ht="12.75">
      <c r="B16" s="1"/>
      <c r="C16" s="1"/>
      <c r="D16" s="1"/>
      <c r="E16" s="1"/>
      <c r="F16" s="1"/>
      <c r="G16" s="1"/>
    </row>
    <row r="17" spans="2:7" ht="12.75">
      <c r="B17" s="280" t="s">
        <v>72</v>
      </c>
      <c r="C17" s="281"/>
      <c r="D17" s="281"/>
      <c r="E17" s="281"/>
      <c r="F17" s="281"/>
      <c r="G17" s="282"/>
    </row>
    <row r="18" spans="2:7" ht="12.75">
      <c r="B18" s="294"/>
      <c r="C18" s="275"/>
      <c r="D18" s="275"/>
      <c r="E18" s="275"/>
      <c r="F18" s="275"/>
      <c r="G18" s="295"/>
    </row>
    <row r="19" spans="2:7" ht="12.75">
      <c r="B19" s="283"/>
      <c r="C19" s="284"/>
      <c r="D19" s="284"/>
      <c r="E19" s="284"/>
      <c r="F19" s="284"/>
      <c r="G19" s="285"/>
    </row>
    <row r="20" spans="2:7" ht="12.75">
      <c r="B20" s="24"/>
      <c r="C20" s="24"/>
      <c r="D20" s="24"/>
      <c r="E20" s="24"/>
      <c r="F20" s="24"/>
      <c r="G20" s="24"/>
    </row>
    <row r="21" spans="2:7" ht="12.75">
      <c r="B21" s="231" t="s">
        <v>29</v>
      </c>
      <c r="C21" s="231"/>
      <c r="D21" s="231"/>
      <c r="E21" s="231"/>
      <c r="F21" s="231"/>
      <c r="G21" s="231"/>
    </row>
    <row r="22" spans="2:7" ht="12.75">
      <c r="B22" s="1"/>
      <c r="C22" s="1"/>
      <c r="D22" s="1"/>
      <c r="E22" s="1"/>
      <c r="F22" s="1"/>
      <c r="G22" s="1"/>
    </row>
    <row r="23" spans="2:7" ht="12.75">
      <c r="B23" s="280" t="s">
        <v>78</v>
      </c>
      <c r="C23" s="281"/>
      <c r="D23" s="281"/>
      <c r="E23" s="281"/>
      <c r="F23" s="281"/>
      <c r="G23" s="282"/>
    </row>
    <row r="24" spans="2:7" ht="12.75">
      <c r="B24" s="294"/>
      <c r="C24" s="275"/>
      <c r="D24" s="275"/>
      <c r="E24" s="275"/>
      <c r="F24" s="275"/>
      <c r="G24" s="295"/>
    </row>
    <row r="25" spans="2:7" ht="42" customHeight="1">
      <c r="B25" s="283"/>
      <c r="C25" s="284"/>
      <c r="D25" s="284"/>
      <c r="E25" s="284"/>
      <c r="F25" s="284"/>
      <c r="G25" s="285"/>
    </row>
    <row r="26" spans="2:7" ht="12.75">
      <c r="B26" s="24"/>
      <c r="C26" s="24"/>
      <c r="D26" s="24"/>
      <c r="E26" s="24"/>
      <c r="F26" s="24"/>
      <c r="G26" s="24"/>
    </row>
    <row r="27" spans="2:7" ht="12.75">
      <c r="B27" s="231" t="s">
        <v>30</v>
      </c>
      <c r="C27" s="231"/>
      <c r="D27" s="231"/>
      <c r="E27" s="231"/>
      <c r="F27" s="231"/>
      <c r="G27" s="231"/>
    </row>
    <row r="28" spans="2:7" ht="12.75">
      <c r="B28" s="280" t="s">
        <v>73</v>
      </c>
      <c r="C28" s="281"/>
      <c r="D28" s="281"/>
      <c r="E28" s="281"/>
      <c r="F28" s="281"/>
      <c r="G28" s="282"/>
    </row>
    <row r="29" spans="2:7" ht="12.75">
      <c r="B29" s="294"/>
      <c r="C29" s="275"/>
      <c r="D29" s="275"/>
      <c r="E29" s="275"/>
      <c r="F29" s="275"/>
      <c r="G29" s="295"/>
    </row>
    <row r="30" spans="2:7" ht="12.75">
      <c r="B30" s="294"/>
      <c r="C30" s="275"/>
      <c r="D30" s="275"/>
      <c r="E30" s="275"/>
      <c r="F30" s="275"/>
      <c r="G30" s="295"/>
    </row>
    <row r="31" spans="2:7" ht="9.75" customHeight="1">
      <c r="B31" s="283"/>
      <c r="C31" s="284"/>
      <c r="D31" s="284"/>
      <c r="E31" s="284"/>
      <c r="F31" s="284"/>
      <c r="G31" s="285"/>
    </row>
    <row r="35" ht="12.75">
      <c r="B35" s="4" t="s">
        <v>7</v>
      </c>
    </row>
    <row r="36" spans="4:7" ht="12.75">
      <c r="D36" s="22" t="s">
        <v>12</v>
      </c>
      <c r="E36" s="22">
        <v>2012</v>
      </c>
      <c r="F36" s="22">
        <v>2013</v>
      </c>
      <c r="G36" s="22">
        <v>2014</v>
      </c>
    </row>
    <row r="37" spans="2:8" ht="12.75">
      <c r="B37" s="3">
        <v>1</v>
      </c>
      <c r="C37" s="2" t="s">
        <v>8</v>
      </c>
      <c r="D37" s="123">
        <v>41</v>
      </c>
      <c r="E37" s="124">
        <v>166578</v>
      </c>
      <c r="F37" s="124">
        <v>166578</v>
      </c>
      <c r="G37" s="124">
        <v>166578</v>
      </c>
      <c r="H37" s="163"/>
    </row>
    <row r="38" spans="2:7" ht="12.75">
      <c r="B38" s="3">
        <v>2</v>
      </c>
      <c r="C38" s="2" t="s">
        <v>9</v>
      </c>
      <c r="D38" s="2"/>
      <c r="E38" s="122">
        <v>68479</v>
      </c>
      <c r="F38" s="122">
        <v>68479</v>
      </c>
      <c r="G38" s="122">
        <v>68479</v>
      </c>
    </row>
    <row r="39" spans="2:7" ht="12.75">
      <c r="B39" s="3">
        <v>3</v>
      </c>
      <c r="C39" s="2" t="s">
        <v>33</v>
      </c>
      <c r="D39" s="2"/>
      <c r="E39" s="122">
        <v>4033</v>
      </c>
      <c r="F39" s="122">
        <v>4033</v>
      </c>
      <c r="G39" s="122">
        <v>4033</v>
      </c>
    </row>
    <row r="40" spans="2:7" ht="12.75">
      <c r="B40" s="3">
        <v>4</v>
      </c>
      <c r="C40" s="2" t="s">
        <v>10</v>
      </c>
      <c r="D40" s="2"/>
      <c r="E40" s="20"/>
      <c r="F40" s="20"/>
      <c r="G40" s="20"/>
    </row>
    <row r="41" spans="2:7" ht="12.75">
      <c r="B41" s="3">
        <v>5</v>
      </c>
      <c r="C41" s="2" t="s">
        <v>11</v>
      </c>
      <c r="D41" s="2"/>
      <c r="E41" s="20"/>
      <c r="F41" s="20"/>
      <c r="G41" s="20"/>
    </row>
    <row r="42" spans="2:7" ht="12.75">
      <c r="B42" s="21"/>
      <c r="C42" s="22" t="s">
        <v>34</v>
      </c>
      <c r="D42" s="22"/>
      <c r="E42" s="23">
        <f>SUM(E37:E41)</f>
        <v>239090</v>
      </c>
      <c r="F42" s="23">
        <f>SUM(F37:F41)</f>
        <v>239090</v>
      </c>
      <c r="G42" s="23">
        <f>SUM(G37:G41)</f>
        <v>239090</v>
      </c>
    </row>
    <row r="43" ht="12.75">
      <c r="B43" s="4" t="s">
        <v>13</v>
      </c>
    </row>
    <row r="45" spans="2:7" ht="12.75">
      <c r="B45" s="194" t="s">
        <v>14</v>
      </c>
      <c r="C45" s="195"/>
      <c r="D45" s="195"/>
      <c r="E45" s="195"/>
      <c r="F45" s="195"/>
      <c r="G45" s="246"/>
    </row>
    <row r="46" spans="2:7" ht="12.75" customHeight="1">
      <c r="B46" s="280" t="s">
        <v>86</v>
      </c>
      <c r="C46" s="281"/>
      <c r="D46" s="281"/>
      <c r="E46" s="281"/>
      <c r="F46" s="281"/>
      <c r="G46" s="282"/>
    </row>
    <row r="47" spans="2:7" ht="12.75">
      <c r="B47" s="283"/>
      <c r="C47" s="284"/>
      <c r="D47" s="284"/>
      <c r="E47" s="284"/>
      <c r="F47" s="284"/>
      <c r="G47" s="285"/>
    </row>
    <row r="50" spans="2:7" ht="12.75">
      <c r="B50" s="194" t="s">
        <v>63</v>
      </c>
      <c r="C50" s="195"/>
      <c r="D50" s="195"/>
      <c r="E50" s="195"/>
      <c r="F50" s="195"/>
      <c r="G50" s="246"/>
    </row>
    <row r="51" spans="2:7" ht="12.75" customHeight="1">
      <c r="B51" s="280" t="s">
        <v>74</v>
      </c>
      <c r="C51" s="286"/>
      <c r="D51" s="286"/>
      <c r="E51" s="286"/>
      <c r="F51" s="286"/>
      <c r="G51" s="287"/>
    </row>
    <row r="52" spans="2:7" ht="12.75">
      <c r="B52" s="288"/>
      <c r="C52" s="289"/>
      <c r="D52" s="289"/>
      <c r="E52" s="289"/>
      <c r="F52" s="289"/>
      <c r="G52" s="290"/>
    </row>
    <row r="53" spans="2:7" ht="12.75">
      <c r="B53" s="291"/>
      <c r="C53" s="292"/>
      <c r="D53" s="292"/>
      <c r="E53" s="292"/>
      <c r="F53" s="292"/>
      <c r="G53" s="293"/>
    </row>
  </sheetData>
  <sheetProtection/>
  <mergeCells count="15">
    <mergeCell ref="B2:G2"/>
    <mergeCell ref="B6:G6"/>
    <mergeCell ref="B9:G9"/>
    <mergeCell ref="B15:G15"/>
    <mergeCell ref="B11:G13"/>
    <mergeCell ref="F4:G4"/>
    <mergeCell ref="B46:G47"/>
    <mergeCell ref="B50:G50"/>
    <mergeCell ref="B51:G53"/>
    <mergeCell ref="B17:G19"/>
    <mergeCell ref="B23:G25"/>
    <mergeCell ref="B28:G31"/>
    <mergeCell ref="B45:G45"/>
    <mergeCell ref="B21:G21"/>
    <mergeCell ref="B27:G27"/>
  </mergeCells>
  <printOptions/>
  <pageMargins left="0.75" right="0.75" top="0.42" bottom="0.34"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indexed="47"/>
  </sheetPr>
  <dimension ref="B2:L41"/>
  <sheetViews>
    <sheetView zoomScalePageLayoutView="0" workbookViewId="0" topLeftCell="A8">
      <selection activeCell="G22" sqref="G22"/>
    </sheetView>
  </sheetViews>
  <sheetFormatPr defaultColWidth="9.140625" defaultRowHeight="12.75"/>
  <cols>
    <col min="1" max="1" width="0.5625" style="0" customWidth="1"/>
    <col min="2" max="2" width="11.8515625" style="0" customWidth="1"/>
    <col min="3" max="3" width="28.7109375" style="0" customWidth="1"/>
    <col min="4" max="4" width="11.28125" style="0" customWidth="1"/>
    <col min="5" max="5" width="11.421875" style="0" customWidth="1"/>
    <col min="6" max="6" width="11.7109375" style="0" customWidth="1"/>
    <col min="7" max="7" width="13.28125" style="0" customWidth="1"/>
    <col min="8" max="9" width="10.28125" style="0" bestFit="1" customWidth="1"/>
    <col min="10" max="10" width="11.28125" style="0" bestFit="1" customWidth="1"/>
    <col min="11" max="11" width="10.28125" style="0" bestFit="1" customWidth="1"/>
  </cols>
  <sheetData>
    <row r="2" spans="2:7" ht="15.75">
      <c r="B2" s="202" t="s">
        <v>157</v>
      </c>
      <c r="C2" s="202"/>
      <c r="D2" s="202"/>
      <c r="E2" s="202"/>
      <c r="F2" s="202"/>
      <c r="G2" s="202"/>
    </row>
    <row r="4" spans="5:7" ht="12.75">
      <c r="E4" s="4" t="s">
        <v>104</v>
      </c>
      <c r="F4" s="4" t="s">
        <v>183</v>
      </c>
      <c r="G4" s="4"/>
    </row>
    <row r="6" spans="2:7" ht="75.75" customHeight="1">
      <c r="B6" s="232" t="s">
        <v>110</v>
      </c>
      <c r="C6" s="233"/>
      <c r="D6" s="233"/>
      <c r="E6" s="233"/>
      <c r="F6" s="233"/>
      <c r="G6" s="234"/>
    </row>
    <row r="8" spans="3:5" ht="26.25" customHeight="1">
      <c r="C8" s="207" t="s">
        <v>158</v>
      </c>
      <c r="D8" s="207"/>
      <c r="E8" s="207"/>
    </row>
    <row r="9" spans="2:7" ht="2.25" customHeight="1" hidden="1">
      <c r="B9" s="231"/>
      <c r="C9" s="231"/>
      <c r="D9" s="231"/>
      <c r="E9" s="231"/>
      <c r="F9" s="231"/>
      <c r="G9" s="231"/>
    </row>
    <row r="10" ht="12.75" hidden="1"/>
    <row r="11" spans="2:7" ht="13.5" customHeight="1">
      <c r="B11" s="296" t="s">
        <v>32</v>
      </c>
      <c r="C11" s="297"/>
      <c r="D11" s="297"/>
      <c r="E11" s="297"/>
      <c r="F11" s="297"/>
      <c r="G11" s="298"/>
    </row>
    <row r="12" spans="2:7" ht="12.75">
      <c r="B12" s="299"/>
      <c r="C12" s="212"/>
      <c r="D12" s="212"/>
      <c r="E12" s="212"/>
      <c r="F12" s="212"/>
      <c r="G12" s="300"/>
    </row>
    <row r="13" spans="2:7" ht="51.75" customHeight="1">
      <c r="B13" s="301"/>
      <c r="C13" s="302"/>
      <c r="D13" s="302"/>
      <c r="E13" s="302"/>
      <c r="F13" s="302"/>
      <c r="G13" s="303"/>
    </row>
    <row r="15" ht="12.75">
      <c r="B15" s="4" t="s">
        <v>7</v>
      </c>
    </row>
    <row r="16" spans="4:12" ht="12.75">
      <c r="D16" s="22" t="s">
        <v>12</v>
      </c>
      <c r="E16" s="22">
        <v>2012</v>
      </c>
      <c r="F16" s="22">
        <v>2013</v>
      </c>
      <c r="G16" s="22">
        <v>2014</v>
      </c>
      <c r="I16" s="41"/>
      <c r="J16" s="41"/>
      <c r="K16" s="41"/>
      <c r="L16" s="41"/>
    </row>
    <row r="17" spans="2:12" ht="12.75">
      <c r="B17" s="3">
        <v>1</v>
      </c>
      <c r="C17" s="2" t="s">
        <v>8</v>
      </c>
      <c r="D17" s="123">
        <v>17</v>
      </c>
      <c r="E17" s="124">
        <v>67662</v>
      </c>
      <c r="F17" s="124">
        <v>67662</v>
      </c>
      <c r="G17" s="124">
        <v>67662</v>
      </c>
      <c r="I17" s="41"/>
      <c r="J17" s="48"/>
      <c r="K17" s="48"/>
      <c r="L17" s="48"/>
    </row>
    <row r="18" spans="2:12" ht="12.75">
      <c r="B18" s="3">
        <v>2</v>
      </c>
      <c r="C18" s="2" t="s">
        <v>9</v>
      </c>
      <c r="D18" s="2"/>
      <c r="E18" s="122">
        <v>195000</v>
      </c>
      <c r="F18" s="122">
        <v>195000</v>
      </c>
      <c r="G18" s="122">
        <v>195000</v>
      </c>
      <c r="I18" s="49"/>
      <c r="J18" s="48"/>
      <c r="K18" s="48"/>
      <c r="L18" s="48"/>
    </row>
    <row r="19" spans="2:12" ht="12.75">
      <c r="B19" s="3">
        <v>3</v>
      </c>
      <c r="C19" s="2" t="s">
        <v>33</v>
      </c>
      <c r="D19" s="2"/>
      <c r="E19" s="122">
        <v>46000</v>
      </c>
      <c r="F19" s="122">
        <v>46000</v>
      </c>
      <c r="G19" s="122">
        <v>46000</v>
      </c>
      <c r="I19" s="49"/>
      <c r="J19" s="48"/>
      <c r="K19" s="48"/>
      <c r="L19" s="48"/>
    </row>
    <row r="20" spans="2:12" ht="12.75">
      <c r="B20" s="3">
        <v>4</v>
      </c>
      <c r="C20" s="2" t="s">
        <v>103</v>
      </c>
      <c r="D20" s="2"/>
      <c r="E20" s="122">
        <v>50000</v>
      </c>
      <c r="F20" s="122">
        <v>50000</v>
      </c>
      <c r="G20" s="122">
        <v>50000</v>
      </c>
      <c r="I20" s="49"/>
      <c r="J20" s="48"/>
      <c r="K20" s="48"/>
      <c r="L20" s="48"/>
    </row>
    <row r="21" spans="2:12" ht="12.75">
      <c r="B21" s="3">
        <v>5</v>
      </c>
      <c r="C21" s="2" t="s">
        <v>11</v>
      </c>
      <c r="D21" s="2"/>
      <c r="E21" s="26">
        <v>7730000</v>
      </c>
      <c r="F21" s="26">
        <v>7500000</v>
      </c>
      <c r="G21" s="26">
        <v>7500000</v>
      </c>
      <c r="H21" s="28"/>
      <c r="I21" s="115"/>
      <c r="J21" s="48"/>
      <c r="K21" s="48"/>
      <c r="L21" s="48"/>
    </row>
    <row r="22" spans="2:12" ht="12.75">
      <c r="B22" s="21">
        <v>6</v>
      </c>
      <c r="C22" s="22" t="s">
        <v>34</v>
      </c>
      <c r="D22" s="22"/>
      <c r="E22" s="23">
        <f>SUM(E17:E21)</f>
        <v>8088662</v>
      </c>
      <c r="F22" s="23">
        <f>SUM(F17:F21)</f>
        <v>7858662</v>
      </c>
      <c r="G22" s="71">
        <f>SUM(G17:G21)</f>
        <v>7858662</v>
      </c>
      <c r="H22" s="25"/>
      <c r="I22" s="41"/>
      <c r="J22" s="50"/>
      <c r="K22" s="50"/>
      <c r="L22" s="50"/>
    </row>
    <row r="23" spans="5:12" ht="12.75">
      <c r="E23" s="52"/>
      <c r="I23" s="115"/>
      <c r="J23" s="49"/>
      <c r="K23" s="49"/>
      <c r="L23" s="49"/>
    </row>
    <row r="24" ht="12.75">
      <c r="B24" s="4" t="s">
        <v>13</v>
      </c>
    </row>
    <row r="25" spans="2:10" ht="12.75">
      <c r="B25" s="194" t="s">
        <v>63</v>
      </c>
      <c r="C25" s="195"/>
      <c r="D25" s="195"/>
      <c r="E25" s="195"/>
      <c r="F25" s="195"/>
      <c r="G25" s="246"/>
      <c r="J25" s="75"/>
    </row>
    <row r="26" spans="2:10" ht="12.75">
      <c r="B26" s="280" t="s">
        <v>159</v>
      </c>
      <c r="C26" s="281"/>
      <c r="D26" s="281"/>
      <c r="E26" s="281"/>
      <c r="F26" s="281"/>
      <c r="G26" s="282"/>
      <c r="J26" s="75"/>
    </row>
    <row r="27" spans="2:10" ht="12.75">
      <c r="B27" s="294"/>
      <c r="C27" s="275"/>
      <c r="D27" s="275"/>
      <c r="E27" s="275"/>
      <c r="F27" s="275"/>
      <c r="G27" s="295"/>
      <c r="J27" s="28"/>
    </row>
    <row r="28" spans="2:7" ht="12.75">
      <c r="B28" s="294"/>
      <c r="C28" s="275"/>
      <c r="D28" s="275"/>
      <c r="E28" s="275"/>
      <c r="F28" s="275"/>
      <c r="G28" s="295"/>
    </row>
    <row r="29" spans="2:7" ht="12.75">
      <c r="B29" s="294"/>
      <c r="C29" s="275"/>
      <c r="D29" s="275"/>
      <c r="E29" s="275"/>
      <c r="F29" s="275"/>
      <c r="G29" s="295"/>
    </row>
    <row r="30" spans="2:7" ht="12.75">
      <c r="B30" s="294"/>
      <c r="C30" s="275"/>
      <c r="D30" s="275"/>
      <c r="E30" s="275"/>
      <c r="F30" s="275"/>
      <c r="G30" s="295"/>
    </row>
    <row r="31" spans="2:7" ht="0.75" customHeight="1">
      <c r="B31" s="283"/>
      <c r="C31" s="284"/>
      <c r="D31" s="284"/>
      <c r="E31" s="284"/>
      <c r="F31" s="284"/>
      <c r="G31" s="285"/>
    </row>
    <row r="34" spans="2:7" ht="12.75">
      <c r="B34" s="194" t="s">
        <v>14</v>
      </c>
      <c r="C34" s="195"/>
      <c r="D34" s="195"/>
      <c r="E34" s="195"/>
      <c r="F34" s="195"/>
      <c r="G34" s="246"/>
    </row>
    <row r="35" spans="2:7" ht="12.75">
      <c r="B35" s="280" t="s">
        <v>111</v>
      </c>
      <c r="C35" s="281"/>
      <c r="D35" s="281"/>
      <c r="E35" s="281"/>
      <c r="F35" s="281"/>
      <c r="G35" s="282"/>
    </row>
    <row r="36" spans="2:7" ht="12.75">
      <c r="B36" s="294"/>
      <c r="C36" s="275"/>
      <c r="D36" s="275"/>
      <c r="E36" s="275"/>
      <c r="F36" s="275"/>
      <c r="G36" s="295"/>
    </row>
    <row r="37" spans="2:7" ht="12.75">
      <c r="B37" s="294"/>
      <c r="C37" s="275"/>
      <c r="D37" s="275"/>
      <c r="E37" s="275"/>
      <c r="F37" s="275"/>
      <c r="G37" s="295"/>
    </row>
    <row r="38" spans="2:7" ht="12.75">
      <c r="B38" s="294"/>
      <c r="C38" s="275"/>
      <c r="D38" s="275"/>
      <c r="E38" s="275"/>
      <c r="F38" s="275"/>
      <c r="G38" s="295"/>
    </row>
    <row r="39" spans="2:7" ht="3.75" customHeight="1">
      <c r="B39" s="294"/>
      <c r="C39" s="275"/>
      <c r="D39" s="275"/>
      <c r="E39" s="275"/>
      <c r="F39" s="275"/>
      <c r="G39" s="295"/>
    </row>
    <row r="40" spans="2:7" ht="12.75" hidden="1">
      <c r="B40" s="283"/>
      <c r="C40" s="284"/>
      <c r="D40" s="284"/>
      <c r="E40" s="284"/>
      <c r="F40" s="284"/>
      <c r="G40" s="285"/>
    </row>
    <row r="41" ht="12.75">
      <c r="J41" s="126"/>
    </row>
  </sheetData>
  <sheetProtection/>
  <mergeCells count="9">
    <mergeCell ref="B35:G40"/>
    <mergeCell ref="B25:G25"/>
    <mergeCell ref="B34:G34"/>
    <mergeCell ref="B2:G2"/>
    <mergeCell ref="B6:G6"/>
    <mergeCell ref="B9:G9"/>
    <mergeCell ref="B26:G31"/>
    <mergeCell ref="B11:G13"/>
    <mergeCell ref="C8:E8"/>
  </mergeCells>
  <printOptions/>
  <pageMargins left="0.75" right="0.75" top="0.38" bottom="0.53" header="0.33"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KK PRIZREN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EMIRE</dc:creator>
  <cp:keywords/>
  <dc:description/>
  <cp:lastModifiedBy>EquipCentre</cp:lastModifiedBy>
  <cp:lastPrinted>2011-06-26T08:51:35Z</cp:lastPrinted>
  <dcterms:created xsi:type="dcterms:W3CDTF">2006-09-01T17:39:23Z</dcterms:created>
  <dcterms:modified xsi:type="dcterms:W3CDTF">2012-08-19T20:36:50Z</dcterms:modified>
  <cp:category/>
  <cp:version/>
  <cp:contentType/>
  <cp:contentStatus/>
</cp:coreProperties>
</file>